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nochanon\Desktop\Engagement Manager\Symphony\2024\Q2\SET\"/>
    </mc:Choice>
  </mc:AlternateContent>
  <xr:revisionPtr revIDLastSave="0" documentId="13_ncr:1_{A578B0F4-ADD1-48A1-9B73-71F7D555A4DD}" xr6:coauthVersionLast="47" xr6:coauthVersionMax="47" xr10:uidLastSave="{00000000-0000-0000-0000-000000000000}"/>
  <bookViews>
    <workbookView xWindow="-110" yWindow="-110" windowWidth="19420" windowHeight="11500" xr2:uid="{F3752919-8099-4EDF-AFDE-BD91E8DE46BB}"/>
  </bookViews>
  <sheets>
    <sheet name="BS-2-4" sheetId="12" r:id="rId1"/>
    <sheet name="PL 5" sheetId="11" r:id="rId2"/>
    <sheet name="PL 6" sheetId="15" r:id="rId3"/>
    <sheet name="SCE 7" sheetId="13" r:id="rId4"/>
    <sheet name="SCE 8  " sheetId="7" r:id="rId5"/>
    <sheet name="SCE 9" sheetId="14" r:id="rId6"/>
    <sheet name="SCE 10" sheetId="9" r:id="rId7"/>
    <sheet name="CF 11-12" sheetId="5" r:id="rId8"/>
  </sheets>
  <definedNames>
    <definedName name="_xlnm.Print_Area" localSheetId="0">'BS-2-4'!$A$1:$J$89</definedName>
    <definedName name="_xlnm.Print_Area" localSheetId="7">'CF 11-12'!$A$1:$I$85</definedName>
    <definedName name="_xlnm.Print_Area" localSheetId="1">'PL 5'!$A$1:$J$41</definedName>
    <definedName name="_xlnm.Print_Area" localSheetId="2">'PL 6'!$A$1:$J$41</definedName>
    <definedName name="_xlnm.Print_Area" localSheetId="6">'SCE 10'!$A$1:$N$24</definedName>
    <definedName name="_xlnm.Print_Area" localSheetId="3">'SCE 7'!$A$1:$P$27</definedName>
    <definedName name="_xlnm.Print_Area" localSheetId="4">'SCE 8  '!$A$1:$N$24</definedName>
    <definedName name="_xlnm.Print_Area" localSheetId="5">'SCE 9'!$A$1:$P$27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1" l="1"/>
  <c r="F41" i="11"/>
  <c r="H41" i="11"/>
  <c r="J41" i="11"/>
  <c r="H36" i="15" l="1"/>
  <c r="N26" i="14"/>
  <c r="J26" i="14"/>
  <c r="H26" i="14"/>
  <c r="F26" i="14"/>
  <c r="D26" i="14"/>
  <c r="J36" i="15"/>
  <c r="F36" i="15"/>
  <c r="D36" i="15"/>
  <c r="J15" i="15"/>
  <c r="F15" i="15"/>
  <c r="J21" i="11"/>
  <c r="F21" i="11"/>
  <c r="J15" i="11"/>
  <c r="F15" i="11"/>
  <c r="J87" i="12"/>
  <c r="J89" i="12" s="1"/>
  <c r="F87" i="12"/>
  <c r="J58" i="12"/>
  <c r="F58" i="12"/>
  <c r="J18" i="12"/>
  <c r="F18" i="12"/>
  <c r="N16" i="9"/>
  <c r="N12" i="9"/>
  <c r="N12" i="7"/>
  <c r="E58" i="5" l="1"/>
  <c r="L17" i="9"/>
  <c r="J17" i="9"/>
  <c r="H17" i="9"/>
  <c r="F17" i="9"/>
  <c r="D17" i="9"/>
  <c r="N19" i="14"/>
  <c r="L19" i="14"/>
  <c r="J19" i="14"/>
  <c r="H19" i="14"/>
  <c r="F19" i="14"/>
  <c r="D19" i="14"/>
  <c r="P18" i="14"/>
  <c r="P19" i="14" s="1"/>
  <c r="N16" i="7"/>
  <c r="N17" i="7" s="1"/>
  <c r="L17" i="7"/>
  <c r="J17" i="7"/>
  <c r="H17" i="7"/>
  <c r="F17" i="7"/>
  <c r="D17" i="7"/>
  <c r="N26" i="13"/>
  <c r="J26" i="13"/>
  <c r="H26" i="13"/>
  <c r="F26" i="13"/>
  <c r="D26" i="13"/>
  <c r="N19" i="13"/>
  <c r="L19" i="13"/>
  <c r="J19" i="13"/>
  <c r="H19" i="13"/>
  <c r="F19" i="13"/>
  <c r="D19" i="13"/>
  <c r="P18" i="13"/>
  <c r="P19" i="13" s="1"/>
  <c r="F38" i="15"/>
  <c r="J38" i="15"/>
  <c r="H38" i="15"/>
  <c r="D38" i="15"/>
  <c r="J21" i="15"/>
  <c r="F21" i="15"/>
  <c r="F23" i="15"/>
  <c r="F25" i="15" s="1"/>
  <c r="F27" i="15" s="1"/>
  <c r="F39" i="15" l="1"/>
  <c r="F41" i="15"/>
  <c r="N17" i="9"/>
  <c r="J23" i="15"/>
  <c r="J25" i="15" s="1"/>
  <c r="J27" i="15" s="1"/>
  <c r="J39" i="15" l="1"/>
  <c r="J41" i="15"/>
  <c r="J32" i="12" l="1"/>
  <c r="I67" i="5" l="1"/>
  <c r="I58" i="5"/>
  <c r="E67" i="5"/>
  <c r="I24" i="5"/>
  <c r="I37" i="5" s="1"/>
  <c r="I39" i="5" s="1"/>
  <c r="E24" i="5"/>
  <c r="E37" i="5" s="1"/>
  <c r="E39" i="5" s="1"/>
  <c r="I70" i="5" l="1"/>
  <c r="I72" i="5" s="1"/>
  <c r="I74" i="5" s="1"/>
  <c r="E70" i="5"/>
  <c r="E72" i="5" s="1"/>
  <c r="E74" i="5" s="1"/>
  <c r="J36" i="11"/>
  <c r="J38" i="11" s="1"/>
  <c r="F36" i="11"/>
  <c r="F38" i="11" s="1"/>
  <c r="J23" i="11" l="1"/>
  <c r="J25" i="11" s="1"/>
  <c r="J27" i="11" s="1"/>
  <c r="F23" i="11"/>
  <c r="F25" i="11" s="1"/>
  <c r="F27" i="11" s="1"/>
  <c r="J39" i="11" l="1"/>
  <c r="F39" i="11"/>
  <c r="P14" i="13"/>
  <c r="N24" i="14" l="1"/>
  <c r="J24" i="14"/>
  <c r="H24" i="14"/>
  <c r="F24" i="14"/>
  <c r="D24" i="14"/>
  <c r="P23" i="14"/>
  <c r="P14" i="14"/>
  <c r="N24" i="13"/>
  <c r="J24" i="13"/>
  <c r="H24" i="13"/>
  <c r="F24" i="13"/>
  <c r="D24" i="13"/>
  <c r="P23" i="13"/>
  <c r="J34" i="12" l="1"/>
  <c r="F32" i="12"/>
  <c r="F34" i="12" l="1"/>
  <c r="J50" i="12" l="1"/>
  <c r="F50" i="12"/>
  <c r="F60" i="12" l="1"/>
  <c r="F89" i="12" s="1"/>
  <c r="J60" i="12"/>
  <c r="D36" i="11" l="1"/>
  <c r="D38" i="11" s="1"/>
  <c r="J21" i="9" l="1"/>
  <c r="J23" i="9" s="1"/>
  <c r="H21" i="9"/>
  <c r="H23" i="9" s="1"/>
  <c r="F21" i="9"/>
  <c r="F23" i="9" s="1"/>
  <c r="D21" i="9"/>
  <c r="D23" i="9" s="1"/>
  <c r="J21" i="7"/>
  <c r="J23" i="7" s="1"/>
  <c r="H21" i="7"/>
  <c r="H23" i="7" s="1"/>
  <c r="F21" i="7"/>
  <c r="F23" i="7" s="1"/>
  <c r="D21" i="7"/>
  <c r="D23" i="7" s="1"/>
  <c r="H36" i="11" l="1"/>
  <c r="H38" i="11" s="1"/>
  <c r="P22" i="13" l="1"/>
  <c r="P24" i="13" s="1"/>
  <c r="P26" i="13" s="1"/>
  <c r="L24" i="13"/>
  <c r="L26" i="13" s="1"/>
  <c r="P22" i="14" l="1"/>
  <c r="P24" i="14" s="1"/>
  <c r="P26" i="14" s="1"/>
  <c r="L24" i="14"/>
  <c r="L26" i="14" s="1"/>
  <c r="D21" i="15" l="1"/>
  <c r="H21" i="15"/>
  <c r="H21" i="11" l="1"/>
  <c r="D21" i="11"/>
  <c r="H50" i="12"/>
  <c r="G67" i="5" l="1"/>
  <c r="C67" i="5"/>
  <c r="G58" i="5"/>
  <c r="D50" i="12"/>
  <c r="D60" i="12" s="1"/>
  <c r="D32" i="12" l="1"/>
  <c r="C58" i="5"/>
  <c r="H18" i="12"/>
  <c r="H32" i="12"/>
  <c r="H58" i="12"/>
  <c r="H60" i="12" s="1"/>
  <c r="H34" i="12" l="1"/>
  <c r="D58" i="12"/>
  <c r="H15" i="15"/>
  <c r="H23" i="15" s="1"/>
  <c r="H25" i="15" s="1"/>
  <c r="H27" i="15" s="1"/>
  <c r="H41" i="15" s="1"/>
  <c r="D18" i="12"/>
  <c r="D34" i="12" s="1"/>
  <c r="D15" i="15" l="1"/>
  <c r="D23" i="15" s="1"/>
  <c r="D25" i="15" s="1"/>
  <c r="D27" i="15" s="1"/>
  <c r="D41" i="15" s="1"/>
  <c r="H15" i="11"/>
  <c r="H23" i="11" s="1"/>
  <c r="H39" i="15"/>
  <c r="G24" i="5"/>
  <c r="G37" i="5" s="1"/>
  <c r="G39" i="5" s="1"/>
  <c r="G70" i="5" s="1"/>
  <c r="G72" i="5" s="1"/>
  <c r="G74" i="5" s="1"/>
  <c r="H25" i="11" l="1"/>
  <c r="L21" i="9"/>
  <c r="L23" i="9" s="1"/>
  <c r="N20" i="9"/>
  <c r="N21" i="9" s="1"/>
  <c r="N23" i="9" s="1"/>
  <c r="D39" i="15"/>
  <c r="C24" i="5"/>
  <c r="C37" i="5" s="1"/>
  <c r="C39" i="5" s="1"/>
  <c r="C70" i="5" s="1"/>
  <c r="C72" i="5" s="1"/>
  <c r="C74" i="5" s="1"/>
  <c r="H27" i="11" l="1"/>
  <c r="D15" i="11"/>
  <c r="D23" i="11" s="1"/>
  <c r="L21" i="7"/>
  <c r="N20" i="7"/>
  <c r="N21" i="7" s="1"/>
  <c r="N23" i="7" s="1"/>
  <c r="D87" i="12" l="1"/>
  <c r="D89" i="12" s="1"/>
  <c r="L23" i="7"/>
  <c r="H39" i="11"/>
  <c r="D25" i="11"/>
  <c r="H87" i="12"/>
  <c r="D27" i="11" l="1"/>
  <c r="H89" i="12"/>
  <c r="D39" i="11" l="1"/>
</calcChain>
</file>

<file path=xl/sharedStrings.xml><?xml version="1.0" encoding="utf-8"?>
<sst xmlns="http://schemas.openxmlformats.org/spreadsheetml/2006/main" count="396" uniqueCount="189">
  <si>
    <t>Symphony Communication Public Company Limited and its Subsidiary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</si>
  <si>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</si>
  <si>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</si>
  <si>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</si>
  <si>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</si>
  <si>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</si>
  <si>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</si>
  <si>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</si>
  <si>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</si>
  <si>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</si>
  <si>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</si>
  <si>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</si>
  <si>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>Trade and other current receivables</t>
  </si>
  <si>
    <t>2, 3</t>
  </si>
  <si>
    <t>Inventories</t>
  </si>
  <si>
    <t>Current prepayments</t>
  </si>
  <si>
    <t>Current contract costs</t>
  </si>
  <si>
    <t>Withholding tax deducted at source</t>
  </si>
  <si>
    <t>Other current assets</t>
  </si>
  <si>
    <t>Total current assets</t>
  </si>
  <si>
    <t>Non-current assets</t>
  </si>
  <si>
    <t>Investment in subsidiary</t>
  </si>
  <si>
    <t>Long-term loans to related party</t>
  </si>
  <si>
    <t>Network equipment</t>
  </si>
  <si>
    <t xml:space="preserve">Property, plant and equipment  </t>
  </si>
  <si>
    <t>Right-of-use assets</t>
  </si>
  <si>
    <t>Intangible assets</t>
  </si>
  <si>
    <t>Network equipment guarantees</t>
  </si>
  <si>
    <t>Other guarantees and deposits</t>
  </si>
  <si>
    <t>Non-current prepayments</t>
  </si>
  <si>
    <t>Non-current contract costs</t>
  </si>
  <si>
    <t>Deferred tax assets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</si>
  <si>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</si>
  <si>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</si>
  <si>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</si>
  <si>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</si>
  <si>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</si>
  <si>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Trade and other current payables </t>
  </si>
  <si>
    <t>Current contract liabilities</t>
  </si>
  <si>
    <t>Current portion of lease liabilities</t>
  </si>
  <si>
    <t>Current portion of long-term borrowings</t>
  </si>
  <si>
    <t>Other current liabilities</t>
  </si>
  <si>
    <t>Total current liabilities</t>
  </si>
  <si>
    <t>Non-current liabilities</t>
  </si>
  <si>
    <t>Long-term borrowings</t>
  </si>
  <si>
    <t>Lease liabilities</t>
  </si>
  <si>
    <t>Non-current contract liabilities</t>
  </si>
  <si>
    <t>Non-current provisions for employee benefits</t>
  </si>
  <si>
    <t>Other non-current financial liabilities</t>
  </si>
  <si>
    <t>Total non-current liabilities</t>
  </si>
  <si>
    <t>Total liabilities</t>
  </si>
  <si>
    <t>Equity</t>
  </si>
  <si>
    <t xml:space="preserve">Share capital: </t>
  </si>
  <si>
    <t xml:space="preserve">  Authorised share capital</t>
  </si>
  <si>
    <t xml:space="preserve">  (433,654,887 ordinary shares,</t>
  </si>
  <si>
    <t xml:space="preserve">   par value at Baht 1 per share) </t>
  </si>
  <si>
    <t xml:space="preserve">  Issued and paid-up share capital</t>
  </si>
  <si>
    <t>Share premium:</t>
  </si>
  <si>
    <t xml:space="preserve">  Share premium on ordinary shares</t>
  </si>
  <si>
    <t xml:space="preserve">Capital reserve for share-based </t>
  </si>
  <si>
    <t xml:space="preserve">   payment transactions </t>
  </si>
  <si>
    <t>Retained earnings</t>
  </si>
  <si>
    <t xml:space="preserve">  Appropriated</t>
  </si>
  <si>
    <t xml:space="preserve">     Legal reserve</t>
  </si>
  <si>
    <t xml:space="preserve">  Unappropriated</t>
  </si>
  <si>
    <t>Total equity</t>
  </si>
  <si>
    <t>Total liabilities and equity</t>
  </si>
  <si>
    <t xml:space="preserve">Statement of comprehensive income (Unaudited) </t>
  </si>
  <si>
    <t xml:space="preserve">Consolidated </t>
  </si>
  <si>
    <t xml:space="preserve">Separate </t>
  </si>
  <si>
    <t>Three-month period ended</t>
  </si>
  <si>
    <t>Revenue from sale of goods and</t>
  </si>
  <si>
    <t xml:space="preserve">   rendering of services</t>
  </si>
  <si>
    <t>2, 8</t>
  </si>
  <si>
    <t xml:space="preserve">Other income  </t>
  </si>
  <si>
    <t>Expenses</t>
  </si>
  <si>
    <t>Cost of sale of goods and rendering of services</t>
  </si>
  <si>
    <t>Distribution costs</t>
  </si>
  <si>
    <t>Administrative expenses</t>
  </si>
  <si>
    <t>Total expenses</t>
  </si>
  <si>
    <t>Profit from operating activities</t>
  </si>
  <si>
    <t>Finance costs</t>
  </si>
  <si>
    <t>Profit before income tax expense</t>
  </si>
  <si>
    <t xml:space="preserve">Tax expense </t>
  </si>
  <si>
    <t>Profit for the period</t>
  </si>
  <si>
    <t>Other comprehensive income</t>
  </si>
  <si>
    <t>Item that will be reclassified subsequently to</t>
  </si>
  <si>
    <t xml:space="preserve">    profit or loss</t>
  </si>
  <si>
    <t>Gain on cash flow hedges</t>
  </si>
  <si>
    <t>Income tax relating to item that will be reclassified</t>
  </si>
  <si>
    <t xml:space="preserve">   subsequently to profit or loss</t>
  </si>
  <si>
    <t xml:space="preserve">Total item that will be reclassified </t>
  </si>
  <si>
    <t xml:space="preserve">Other comprehensive income for the period, </t>
  </si>
  <si>
    <t xml:space="preserve">   net of tax</t>
  </si>
  <si>
    <t>Total comprehensive income for the period</t>
  </si>
  <si>
    <r>
      <t xml:space="preserve">Basic earnings per share </t>
    </r>
    <r>
      <rPr>
        <b/>
        <i/>
        <sz val="11"/>
        <rFont val="Times New Roman"/>
        <family val="1"/>
      </rPr>
      <t xml:space="preserve">(in Baht)  </t>
    </r>
  </si>
  <si>
    <t>Statement of changes in equity (Unaudited)</t>
  </si>
  <si>
    <t>Consolidated financial statements</t>
  </si>
  <si>
    <t>Other</t>
  </si>
  <si>
    <t>component</t>
  </si>
  <si>
    <t>of equity</t>
  </si>
  <si>
    <t>Capital reserve</t>
  </si>
  <si>
    <t xml:space="preserve">Issued and </t>
  </si>
  <si>
    <t>for share-based</t>
  </si>
  <si>
    <t>Cash flow</t>
  </si>
  <si>
    <t>paid-up</t>
  </si>
  <si>
    <t>Share</t>
  </si>
  <si>
    <t xml:space="preserve">payment </t>
  </si>
  <si>
    <t>Legal</t>
  </si>
  <si>
    <t xml:space="preserve"> hedge</t>
  </si>
  <si>
    <t>Total</t>
  </si>
  <si>
    <t>share capital</t>
  </si>
  <si>
    <t>premium</t>
  </si>
  <si>
    <t>transactions</t>
  </si>
  <si>
    <t>reserve</t>
  </si>
  <si>
    <t>Unappropriated</t>
  </si>
  <si>
    <t>equity</t>
  </si>
  <si>
    <t>Balance at 1 January 2023</t>
  </si>
  <si>
    <t>Comprehensive income for the period</t>
  </si>
  <si>
    <t xml:space="preserve">    Profit or loss</t>
  </si>
  <si>
    <t xml:space="preserve">    Other comprehensive income</t>
  </si>
  <si>
    <t>Balance at 1 January 2024</t>
  </si>
  <si>
    <t>Separate financial statements</t>
  </si>
  <si>
    <t>Statement of cash flows (Unaudited)</t>
  </si>
  <si>
    <t xml:space="preserve"> </t>
  </si>
  <si>
    <t xml:space="preserve">Consolidated  </t>
  </si>
  <si>
    <t>Cash flows from operating activities</t>
  </si>
  <si>
    <t>Adjustments to reconcile profit to cash receipts (payments)</t>
  </si>
  <si>
    <t>Tax expense</t>
  </si>
  <si>
    <t>Depreciation and amortisation</t>
  </si>
  <si>
    <t>Reversal of impairment on network equipment</t>
  </si>
  <si>
    <t>Loss on write-off of equipment and network equipment</t>
  </si>
  <si>
    <t>Employee benefits expenses</t>
  </si>
  <si>
    <t>Interest income</t>
  </si>
  <si>
    <t>Changes in operating assets and liabilities</t>
  </si>
  <si>
    <t>Prepayments</t>
  </si>
  <si>
    <t>Contract costs</t>
  </si>
  <si>
    <t>Contract liabilities</t>
  </si>
  <si>
    <t xml:space="preserve">Net cash generated from operating </t>
  </si>
  <si>
    <t>Taxes paid</t>
  </si>
  <si>
    <t xml:space="preserve">Net cash from operating activities  </t>
  </si>
  <si>
    <t>Cash flows from investing activities</t>
  </si>
  <si>
    <t>Proceeds from sale of equipment and network equipment</t>
  </si>
  <si>
    <t>Acquisition of network equipment</t>
  </si>
  <si>
    <t>Acquisition of property, plant and equipment</t>
  </si>
  <si>
    <t>Acquisition of intangible assets</t>
  </si>
  <si>
    <t xml:space="preserve">Interest received  </t>
  </si>
  <si>
    <t xml:space="preserve">Net cash used in investing activities  </t>
  </si>
  <si>
    <t>Cash flows from financing activities</t>
  </si>
  <si>
    <t>Repayment of long-term borrowings</t>
  </si>
  <si>
    <t>Payment of lease liabilities</t>
  </si>
  <si>
    <t>Interest paid</t>
  </si>
  <si>
    <t xml:space="preserve">Net cash used in financing activities  </t>
  </si>
  <si>
    <t xml:space="preserve">   before effect of exchange rate changes</t>
  </si>
  <si>
    <t>Effect of exchange rate changes on cash and cash equivalents</t>
  </si>
  <si>
    <t>Cash and cash equivalents at 1 January</t>
  </si>
  <si>
    <t>Non-cash transactions</t>
  </si>
  <si>
    <t>Income</t>
  </si>
  <si>
    <t>Total income</t>
  </si>
  <si>
    <t>Six-month period ended</t>
  </si>
  <si>
    <t>30 June</t>
  </si>
  <si>
    <t>Gain on sale of investment in associate</t>
  </si>
  <si>
    <t>Transaction with owners, recorded directly in equity</t>
  </si>
  <si>
    <t xml:space="preserve">   Distributions to owners of the parent</t>
  </si>
  <si>
    <t xml:space="preserve">   Dividend</t>
  </si>
  <si>
    <t xml:space="preserve">   Total distributions to owners of the parent</t>
  </si>
  <si>
    <t>Six-month period ended 30 June 2023</t>
  </si>
  <si>
    <t>Balance at 30 June 2023</t>
  </si>
  <si>
    <t>Six-month period ended 30 June 2024</t>
  </si>
  <si>
    <t>Balance at 30 June 2024</t>
  </si>
  <si>
    <t xml:space="preserve">   Distributions to owners </t>
  </si>
  <si>
    <t xml:space="preserve">   Total distributions to owners </t>
  </si>
  <si>
    <t>Gain on disposal of equipment and network equipment</t>
  </si>
  <si>
    <t>Proceeds from long-term loans to related party</t>
  </si>
  <si>
    <t>Proceeds from sale of investment in associate</t>
  </si>
  <si>
    <t>Proceeds from long-term borrowings</t>
  </si>
  <si>
    <t>Dividends paid to owners of the Company</t>
  </si>
  <si>
    <t>Cash and cash equivalents at 30 June</t>
  </si>
  <si>
    <t xml:space="preserve">  which were lease liabilities.</t>
  </si>
  <si>
    <t>Net increase (decrease) in cash and cash equivalents,</t>
  </si>
  <si>
    <t>Impairment loss recognised in profit or loss</t>
  </si>
  <si>
    <t>Net increase (decrease) in cash and cash equivalents</t>
  </si>
  <si>
    <t>For six-month period ended 30 June 2024, the Group's/Company's right-of-use assets increased by Baht 16.02 million</t>
  </si>
  <si>
    <t>For six-month period ended 30 June 2024, the Group/Company acquired intangible assets Baht 3.62 million</t>
  </si>
  <si>
    <t>For six-month period ended 30 June 2024, the Group/Company acquired network equipment totaling Baht 477.57 million</t>
  </si>
  <si>
    <t xml:space="preserve">  and had cash payments of Baht 261.78 million which included beginning balance of accounts payable - network equipment</t>
  </si>
  <si>
    <t xml:space="preserve">  by Baht 78.86 million.</t>
  </si>
  <si>
    <t xml:space="preserve">  and had cash payments of Baht 2.31 million.</t>
  </si>
  <si>
    <t>Unrealised gain on foreign exchange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</si>
</sst>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-* #,##0.00_-;\-* #,##0.00_-;_-* &quot;-&quot;??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name val="Angsana New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name val="Times New Roman"/>
      <family val="1"/>
    </font>
    <font>
      <i/>
      <sz val="15"/>
      <name val="Times New Roman"/>
      <family val="1"/>
    </font>
    <font>
      <sz val="10"/>
      <name val="Times New Roman"/>
      <family val="1"/>
    </font>
    <font>
      <sz val="15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4"/>
      <name val="Cordia New"/>
      <family val="2"/>
    </font>
    <font>
      <sz val="10"/>
      <color theme="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Calibri"/>
      <family val="2"/>
      <charset val="222"/>
      <scheme val="minor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0" fontId="17" fillId="0" borderId="0"/>
    <xf numFmtId="0" fontId="3" fillId="0" borderId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</cellStyleXfs>
  <cellXfs count="135">
    <xf numFmtId="0" fontId="0" fillId="0" borderId="0" xfId="0"/>
    <xf numFmtId="49" fontId="4" fillId="0" borderId="0" xfId="0" applyNumberFormat="1" applyFont="1"/>
    <xf numFmtId="49" fontId="5" fillId="0" borderId="0" xfId="2" applyNumberFormat="1" applyFont="1"/>
    <xf numFmtId="0" fontId="4" fillId="0" borderId="0" xfId="2" applyFont="1"/>
    <xf numFmtId="49" fontId="4" fillId="0" borderId="0" xfId="2" applyNumberFormat="1" applyFont="1"/>
    <xf numFmtId="49" fontId="10" fillId="0" borderId="0" xfId="0" applyNumberFormat="1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164" fontId="4" fillId="0" borderId="0" xfId="0" applyNumberFormat="1" applyFont="1"/>
    <xf numFmtId="164" fontId="4" fillId="0" borderId="2" xfId="0" applyNumberFormat="1" applyFont="1" applyBorder="1" applyAlignment="1">
      <alignment horizontal="right"/>
    </xf>
    <xf numFmtId="49" fontId="6" fillId="0" borderId="0" xfId="2" applyNumberFormat="1" applyFont="1"/>
    <xf numFmtId="0" fontId="9" fillId="0" borderId="0" xfId="2" applyFont="1"/>
    <xf numFmtId="0" fontId="8" fillId="0" borderId="0" xfId="2" applyFont="1"/>
    <xf numFmtId="49" fontId="10" fillId="0" borderId="0" xfId="2" applyNumberFormat="1" applyFont="1"/>
    <xf numFmtId="0" fontId="11" fillId="0" borderId="0" xfId="2" applyFont="1"/>
    <xf numFmtId="0" fontId="9" fillId="0" borderId="0" xfId="2" applyFont="1" applyAlignment="1">
      <alignment horizontal="center"/>
    </xf>
    <xf numFmtId="49" fontId="9" fillId="0" borderId="0" xfId="2" applyNumberFormat="1" applyFont="1"/>
    <xf numFmtId="165" fontId="4" fillId="0" borderId="0" xfId="3" applyNumberFormat="1" applyFont="1" applyAlignment="1">
      <alignment horizontal="right"/>
    </xf>
    <xf numFmtId="165" fontId="9" fillId="0" borderId="0" xfId="2" applyNumberFormat="1" applyFont="1"/>
    <xf numFmtId="0" fontId="7" fillId="0" borderId="0" xfId="2" applyFont="1" applyAlignment="1">
      <alignment horizontal="center"/>
    </xf>
    <xf numFmtId="165" fontId="4" fillId="0" borderId="0" xfId="3" applyNumberFormat="1" applyFont="1"/>
    <xf numFmtId="164" fontId="9" fillId="0" borderId="0" xfId="2" applyNumberFormat="1" applyFont="1"/>
    <xf numFmtId="0" fontId="10" fillId="0" borderId="0" xfId="2" applyFont="1"/>
    <xf numFmtId="49" fontId="12" fillId="0" borderId="0" xfId="0" applyNumberFormat="1" applyFont="1"/>
    <xf numFmtId="49" fontId="12" fillId="0" borderId="0" xfId="2" applyNumberFormat="1" applyFont="1"/>
    <xf numFmtId="0" fontId="13" fillId="0" borderId="0" xfId="2" applyFont="1" applyAlignment="1">
      <alignment horizontal="center"/>
    </xf>
    <xf numFmtId="0" fontId="14" fillId="0" borderId="0" xfId="2" applyFont="1"/>
    <xf numFmtId="49" fontId="14" fillId="0" borderId="0" xfId="0" applyNumberFormat="1" applyFont="1"/>
    <xf numFmtId="0" fontId="14" fillId="0" borderId="0" xfId="0" applyFont="1" applyAlignment="1">
      <alignment horizontal="center"/>
    </xf>
    <xf numFmtId="49" fontId="13" fillId="0" borderId="0" xfId="0" applyNumberFormat="1" applyFont="1"/>
    <xf numFmtId="49" fontId="16" fillId="0" borderId="0" xfId="0" applyNumberFormat="1" applyFont="1"/>
    <xf numFmtId="164" fontId="13" fillId="0" borderId="0" xfId="0" applyNumberFormat="1" applyFont="1"/>
    <xf numFmtId="0" fontId="13" fillId="0" borderId="0" xfId="0" applyFont="1"/>
    <xf numFmtId="43" fontId="14" fillId="0" borderId="0" xfId="1" applyFont="1"/>
    <xf numFmtId="164" fontId="13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14" fillId="0" borderId="0" xfId="0" applyFont="1"/>
    <xf numFmtId="164" fontId="14" fillId="0" borderId="0" xfId="0" applyNumberFormat="1" applyFont="1"/>
    <xf numFmtId="0" fontId="15" fillId="0" borderId="0" xfId="0" applyFont="1" applyAlignment="1">
      <alignment wrapText="1"/>
    </xf>
    <xf numFmtId="0" fontId="13" fillId="0" borderId="0" xfId="0" applyFont="1" applyAlignment="1">
      <alignment horizontal="left"/>
    </xf>
    <xf numFmtId="49" fontId="13" fillId="0" borderId="0" xfId="2" applyNumberFormat="1" applyFont="1"/>
    <xf numFmtId="0" fontId="14" fillId="0" borderId="0" xfId="2" applyFont="1" applyAlignment="1">
      <alignment horizontal="center"/>
    </xf>
    <xf numFmtId="49" fontId="15" fillId="0" borderId="0" xfId="2" applyNumberFormat="1" applyFont="1" applyAlignment="1">
      <alignment horizontal="center"/>
    </xf>
    <xf numFmtId="49" fontId="16" fillId="0" borderId="0" xfId="2" applyNumberFormat="1" applyFont="1"/>
    <xf numFmtId="0" fontId="14" fillId="0" borderId="0" xfId="2" applyFont="1" applyAlignment="1">
      <alignment horizontal="right"/>
    </xf>
    <xf numFmtId="49" fontId="14" fillId="0" borderId="0" xfId="2" applyNumberFormat="1" applyFont="1"/>
    <xf numFmtId="165" fontId="14" fillId="0" borderId="0" xfId="3" applyNumberFormat="1" applyFont="1" applyAlignment="1">
      <alignment horizontal="right"/>
    </xf>
    <xf numFmtId="49" fontId="15" fillId="0" borderId="0" xfId="2" applyNumberFormat="1" applyFont="1"/>
    <xf numFmtId="0" fontId="14" fillId="0" borderId="0" xfId="2" applyFont="1" applyAlignment="1">
      <alignment horizontal="left"/>
    </xf>
    <xf numFmtId="165" fontId="14" fillId="0" borderId="5" xfId="3" applyNumberFormat="1" applyFont="1" applyBorder="1" applyAlignment="1">
      <alignment horizontal="right"/>
    </xf>
    <xf numFmtId="165" fontId="13" fillId="0" borderId="0" xfId="3" applyNumberFormat="1" applyFont="1" applyAlignment="1">
      <alignment horizontal="right"/>
    </xf>
    <xf numFmtId="165" fontId="14" fillId="0" borderId="0" xfId="3" applyNumberFormat="1" applyFont="1"/>
    <xf numFmtId="165" fontId="13" fillId="0" borderId="1" xfId="3" applyNumberFormat="1" applyFont="1" applyBorder="1" applyAlignment="1">
      <alignment horizontal="right"/>
    </xf>
    <xf numFmtId="165" fontId="14" fillId="0" borderId="0" xfId="2" applyNumberFormat="1" applyFont="1"/>
    <xf numFmtId="0" fontId="15" fillId="0" borderId="0" xfId="2" applyFont="1" applyAlignment="1">
      <alignment horizontal="center"/>
    </xf>
    <xf numFmtId="0" fontId="13" fillId="0" borderId="0" xfId="2" applyFont="1" applyAlignment="1">
      <alignment horizontal="left"/>
    </xf>
    <xf numFmtId="165" fontId="13" fillId="0" borderId="4" xfId="3" applyNumberFormat="1" applyFont="1" applyBorder="1" applyAlignment="1">
      <alignment horizontal="right"/>
    </xf>
    <xf numFmtId="0" fontId="13" fillId="0" borderId="0" xfId="2" applyFont="1" applyAlignment="1">
      <alignment horizontal="justify"/>
    </xf>
    <xf numFmtId="0" fontId="15" fillId="0" borderId="0" xfId="2" applyFont="1"/>
    <xf numFmtId="0" fontId="13" fillId="0" borderId="0" xfId="2" applyFont="1"/>
    <xf numFmtId="164" fontId="14" fillId="0" borderId="0" xfId="2" applyNumberFormat="1" applyFont="1" applyAlignment="1">
      <alignment horizontal="right"/>
    </xf>
    <xf numFmtId="165" fontId="13" fillId="0" borderId="1" xfId="2" applyNumberFormat="1" applyFont="1" applyBorder="1" applyAlignment="1">
      <alignment horizontal="center"/>
    </xf>
    <xf numFmtId="164" fontId="13" fillId="0" borderId="0" xfId="2" applyNumberFormat="1" applyFont="1" applyAlignment="1">
      <alignment horizontal="right"/>
    </xf>
    <xf numFmtId="165" fontId="14" fillId="0" borderId="0" xfId="2" applyNumberFormat="1" applyFont="1" applyAlignment="1">
      <alignment horizontal="center"/>
    </xf>
    <xf numFmtId="165" fontId="13" fillId="0" borderId="2" xfId="3" applyNumberFormat="1" applyFont="1" applyBorder="1" applyAlignment="1">
      <alignment horizontal="right"/>
    </xf>
    <xf numFmtId="165" fontId="13" fillId="0" borderId="0" xfId="2" applyNumberFormat="1" applyFont="1"/>
    <xf numFmtId="0" fontId="16" fillId="0" borderId="0" xfId="2" applyFont="1" applyAlignment="1">
      <alignment horizontal="left"/>
    </xf>
    <xf numFmtId="165" fontId="13" fillId="0" borderId="5" xfId="3" applyNumberFormat="1" applyFont="1" applyBorder="1" applyAlignment="1">
      <alignment horizontal="right"/>
    </xf>
    <xf numFmtId="165" fontId="13" fillId="0" borderId="0" xfId="2" applyNumberFormat="1" applyFont="1" applyAlignment="1">
      <alignment horizontal="right"/>
    </xf>
    <xf numFmtId="10" fontId="14" fillId="0" borderId="0" xfId="4" applyNumberFormat="1" applyFont="1" applyAlignment="1">
      <alignment horizontal="right"/>
    </xf>
    <xf numFmtId="10" fontId="14" fillId="0" borderId="0" xfId="3" applyNumberFormat="1" applyFont="1" applyAlignment="1">
      <alignment horizontal="right"/>
    </xf>
    <xf numFmtId="0" fontId="16" fillId="0" borderId="0" xfId="2" applyFont="1" applyAlignment="1">
      <alignment horizontal="center"/>
    </xf>
    <xf numFmtId="43" fontId="13" fillId="0" borderId="2" xfId="3" applyFont="1" applyBorder="1" applyAlignment="1">
      <alignment horizontal="right"/>
    </xf>
    <xf numFmtId="49" fontId="11" fillId="0" borderId="0" xfId="2" applyNumberFormat="1" applyFont="1"/>
    <xf numFmtId="0" fontId="16" fillId="0" borderId="0" xfId="0" applyFont="1" applyAlignment="1">
      <alignment horizontal="left"/>
    </xf>
    <xf numFmtId="43" fontId="14" fillId="0" borderId="0" xfId="1" applyFont="1" applyAlignment="1">
      <alignment horizontal="right"/>
    </xf>
    <xf numFmtId="43" fontId="14" fillId="0" borderId="5" xfId="1" applyFont="1" applyBorder="1" applyAlignment="1">
      <alignment horizontal="right"/>
    </xf>
    <xf numFmtId="0" fontId="13" fillId="0" borderId="0" xfId="0" applyFont="1" applyAlignment="1">
      <alignment wrapText="1"/>
    </xf>
    <xf numFmtId="0" fontId="4" fillId="0" borderId="0" xfId="2" applyFont="1" applyAlignment="1">
      <alignment horizontal="center"/>
    </xf>
    <xf numFmtId="165" fontId="13" fillId="0" borderId="0" xfId="2" applyNumberFormat="1" applyFont="1" applyAlignment="1">
      <alignment horizontal="center"/>
    </xf>
    <xf numFmtId="165" fontId="13" fillId="0" borderId="3" xfId="3" applyNumberFormat="1" applyFont="1" applyBorder="1" applyAlignment="1">
      <alignment horizontal="right"/>
    </xf>
    <xf numFmtId="0" fontId="16" fillId="0" borderId="0" xfId="0" applyFont="1"/>
    <xf numFmtId="0" fontId="14" fillId="0" borderId="3" xfId="2" applyFont="1" applyBorder="1" applyAlignment="1">
      <alignment horizontal="center"/>
    </xf>
    <xf numFmtId="0" fontId="21" fillId="0" borderId="0" xfId="0" applyFont="1"/>
    <xf numFmtId="164" fontId="4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/>
    <xf numFmtId="43" fontId="14" fillId="0" borderId="0" xfId="0" applyNumberFormat="1" applyFont="1"/>
    <xf numFmtId="43" fontId="4" fillId="0" borderId="0" xfId="1" applyFont="1" applyFill="1"/>
    <xf numFmtId="164" fontId="14" fillId="0" borderId="0" xfId="1" applyNumberFormat="1" applyFont="1" applyFill="1"/>
    <xf numFmtId="165" fontId="14" fillId="0" borderId="0" xfId="1" applyNumberFormat="1" applyFont="1" applyFill="1"/>
    <xf numFmtId="165" fontId="14" fillId="0" borderId="0" xfId="1" applyNumberFormat="1" applyFont="1" applyFill="1" applyAlignment="1">
      <alignment horizontal="right"/>
    </xf>
    <xf numFmtId="164" fontId="13" fillId="0" borderId="1" xfId="1" applyNumberFormat="1" applyFont="1" applyFill="1" applyBorder="1" applyAlignment="1">
      <alignment horizontal="right"/>
    </xf>
    <xf numFmtId="165" fontId="14" fillId="0" borderId="0" xfId="0" applyNumberFormat="1" applyFont="1"/>
    <xf numFmtId="165" fontId="4" fillId="0" borderId="0" xfId="1" quotePrefix="1" applyNumberFormat="1" applyFont="1" applyFill="1" applyAlignment="1">
      <alignment horizontal="center"/>
    </xf>
    <xf numFmtId="165" fontId="13" fillId="0" borderId="0" xfId="1" applyNumberFormat="1" applyFont="1" applyFill="1" applyAlignment="1">
      <alignment horizontal="right"/>
    </xf>
    <xf numFmtId="165" fontId="13" fillId="0" borderId="2" xfId="1" applyNumberFormat="1" applyFont="1" applyFill="1" applyBorder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13" fillId="0" borderId="1" xfId="1" applyNumberFormat="1" applyFont="1" applyFill="1" applyBorder="1" applyAlignment="1">
      <alignment horizontal="right"/>
    </xf>
    <xf numFmtId="165" fontId="13" fillId="0" borderId="3" xfId="1" applyNumberFormat="1" applyFont="1" applyFill="1" applyBorder="1" applyAlignment="1">
      <alignment horizontal="right"/>
    </xf>
    <xf numFmtId="165" fontId="14" fillId="0" borderId="0" xfId="3" applyNumberFormat="1" applyFont="1" applyFill="1" applyAlignment="1">
      <alignment horizontal="right"/>
    </xf>
    <xf numFmtId="165" fontId="14" fillId="0" borderId="0" xfId="3" applyNumberFormat="1" applyFont="1" applyFill="1"/>
    <xf numFmtId="0" fontId="15" fillId="0" borderId="0" xfId="0" applyFont="1" applyAlignment="1">
      <alignment horizontal="center"/>
    </xf>
    <xf numFmtId="0" fontId="4" fillId="0" borderId="0" xfId="0" quotePrefix="1" applyFont="1" applyAlignment="1">
      <alignment horizontal="center"/>
    </xf>
    <xf numFmtId="165" fontId="13" fillId="0" borderId="5" xfId="3" applyNumberFormat="1" applyFont="1" applyFill="1" applyBorder="1" applyAlignment="1">
      <alignment horizontal="right"/>
    </xf>
    <xf numFmtId="165" fontId="13" fillId="0" borderId="0" xfId="3" applyNumberFormat="1" applyFont="1" applyFill="1" applyAlignment="1">
      <alignment horizontal="right"/>
    </xf>
    <xf numFmtId="165" fontId="14" fillId="0" borderId="3" xfId="3" applyNumberFormat="1" applyFont="1" applyFill="1" applyBorder="1" applyAlignment="1">
      <alignment horizontal="right"/>
    </xf>
    <xf numFmtId="165" fontId="11" fillId="0" borderId="0" xfId="2" applyNumberFormat="1" applyFont="1"/>
    <xf numFmtId="165" fontId="4" fillId="0" borderId="0" xfId="3" applyNumberFormat="1" applyFont="1" applyFill="1" applyAlignment="1">
      <alignment horizontal="right"/>
    </xf>
    <xf numFmtId="165" fontId="13" fillId="0" borderId="1" xfId="3" applyNumberFormat="1" applyFont="1" applyFill="1" applyBorder="1" applyAlignment="1">
      <alignment horizontal="right"/>
    </xf>
    <xf numFmtId="10" fontId="14" fillId="0" borderId="0" xfId="4" applyNumberFormat="1" applyFont="1" applyFill="1" applyAlignment="1">
      <alignment horizontal="right"/>
    </xf>
    <xf numFmtId="10" fontId="14" fillId="0" borderId="0" xfId="3" applyNumberFormat="1" applyFont="1" applyFill="1" applyAlignment="1">
      <alignment horizontal="right"/>
    </xf>
    <xf numFmtId="43" fontId="14" fillId="0" borderId="0" xfId="1" applyFont="1" applyFill="1" applyAlignment="1">
      <alignment horizontal="right"/>
    </xf>
    <xf numFmtId="43" fontId="14" fillId="0" borderId="5" xfId="1" applyFont="1" applyFill="1" applyBorder="1" applyAlignment="1">
      <alignment horizontal="right"/>
    </xf>
    <xf numFmtId="165" fontId="13" fillId="0" borderId="3" xfId="3" applyNumberFormat="1" applyFont="1" applyFill="1" applyBorder="1" applyAlignment="1">
      <alignment horizontal="right"/>
    </xf>
    <xf numFmtId="165" fontId="13" fillId="0" borderId="4" xfId="3" applyNumberFormat="1" applyFont="1" applyFill="1" applyBorder="1" applyAlignment="1">
      <alignment horizontal="right"/>
    </xf>
    <xf numFmtId="165" fontId="14" fillId="0" borderId="0" xfId="3" applyNumberFormat="1" applyFont="1" applyBorder="1" applyAlignment="1">
      <alignment horizontal="right"/>
    </xf>
    <xf numFmtId="165" fontId="14" fillId="0" borderId="0" xfId="3" applyNumberFormat="1" applyFont="1" applyFill="1" applyBorder="1" applyAlignment="1">
      <alignment horizontal="right"/>
    </xf>
    <xf numFmtId="0" fontId="15" fillId="0" borderId="0" xfId="2" applyFont="1" applyAlignment="1">
      <alignment horizontal="center"/>
    </xf>
    <xf numFmtId="0" fontId="15" fillId="0" borderId="0" xfId="2" applyNumberFormat="1" applyFont="1" applyAlignment="1">
      <alignment horizontal="center"/>
    </xf>
    <xf numFmtId="164" fontId="14" fillId="0" borderId="0" xfId="2" applyNumberFormat="1" applyFont="1" applyFill="1" applyAlignment="1">
      <alignment horizontal="right"/>
    </xf>
    <xf numFmtId="164" fontId="13" fillId="0" borderId="0" xfId="2" applyNumberFormat="1" applyFont="1" applyFill="1" applyAlignment="1">
      <alignment horizontal="right"/>
    </xf>
    <xf numFmtId="165" fontId="13" fillId="0" borderId="0" xfId="2" applyNumberFormat="1" applyFont="1" applyFill="1" applyAlignment="1">
      <alignment horizontal="right"/>
    </xf>
    <xf numFmtId="0" fontId="13" fillId="0" borderId="0" xfId="0" applyFont="1" applyAlignment="1">
      <alignment horizontal="center"/>
    </xf>
    <xf numFmtId="0" fontId="15" fillId="0" borderId="0" xfId="2" applyFont="1" applyAlignment="1">
      <alignment horizontal="center"/>
    </xf>
    <xf numFmtId="16" fontId="14" fillId="0" borderId="0" xfId="2" quotePrefix="1" applyNumberFormat="1" applyFont="1" applyAlignment="1">
      <alignment horizontal="center"/>
    </xf>
    <xf numFmtId="0" fontId="14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4" fillId="0" borderId="3" xfId="2" applyFont="1" applyBorder="1" applyAlignment="1">
      <alignment horizontal="center"/>
    </xf>
    <xf numFmtId="0" fontId="11" fillId="0" borderId="0" xfId="2" applyFont="1" applyAlignment="1">
      <alignment horizontal="center"/>
    </xf>
  </cellXfs>
  <cellStyles count="13">
    <cellStyle name="Comma" xfId="1" builtinId="3"/>
    <cellStyle name="Comma 2" xfId="3" xr:uid="{F42601CC-F1A2-4EB3-8DA7-43F7049EA0C3}"/>
    <cellStyle name="Comma 2 19" xfId="12" xr:uid="{70000C71-5798-4DF5-ADD2-17395F6F254B}"/>
    <cellStyle name="Comma 2 2" xfId="5" xr:uid="{D0917798-D068-4408-B3BC-B4A38A9FAC4F}"/>
    <cellStyle name="Comma 3" xfId="6" xr:uid="{03A3BFEC-F00E-4916-8495-A2C03FBEA8E5}"/>
    <cellStyle name="Comma 31 7 2" xfId="11" xr:uid="{6E6F3856-C2DC-42AB-B7E0-BEE778B936E9}"/>
    <cellStyle name="Comma 5 4" xfId="7" xr:uid="{79A4D092-A1D8-49E0-88FF-3592AE6C25DE}"/>
    <cellStyle name="Normal" xfId="0" builtinId="0"/>
    <cellStyle name="Normal 14 4" xfId="8" xr:uid="{90FA27AE-CEC6-4C07-A3E2-72D9252E76B7}"/>
    <cellStyle name="Normal 2" xfId="2" xr:uid="{7AAA151C-2427-4DCE-9487-7AABAD96F5E4}"/>
    <cellStyle name="Normal 2 2" xfId="9" xr:uid="{75722A79-E64E-483C-A6BC-068E2CED7FD5}"/>
    <cellStyle name="Normal 5" xfId="10" xr:uid="{CA31A28A-61BB-4FA0-B7DE-1A7260CF66C6}"/>
    <cellStyle name="Percent 2" xfId="4" xr:uid="{0B56ACC6-D873-4323-816C-36EEBDF403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17104-7BEC-44ED-A824-410E84D3C401}">
  <sheetPr>
    <tabColor theme="9" tint="0.79998168889431442"/>
  </sheetPr>
  <dimension ref="A1:R90"/>
  <sheetViews>
    <sheetView tabSelected="1" view="pageBreakPreview" zoomScale="90" zoomScaleNormal="90" zoomScaleSheetLayoutView="90" workbookViewId="0"/>
  </sheetViews>
  <sheetFormatPr defaultColWidth="8.1796875" defaultRowHeight="14"/>
  <cols>
    <col min="1" max="1" width="38.26953125" style="31" customWidth="1"/>
    <col min="2" max="2" width="8.1796875" style="107" customWidth="1"/>
    <col min="3" max="3" width="1.1796875" style="41" customWidth="1"/>
    <col min="4" max="4" width="12.1796875" style="42" customWidth="1"/>
    <col min="5" max="5" width="1.1796875" style="41" customWidth="1"/>
    <col min="6" max="6" width="12" style="42" customWidth="1"/>
    <col min="7" max="7" width="1.1796875" style="41" customWidth="1"/>
    <col min="8" max="8" width="12.1796875" style="41" customWidth="1"/>
    <col min="9" max="9" width="1.1796875" style="41" customWidth="1"/>
    <col min="10" max="10" width="12.1796875" style="41" customWidth="1"/>
    <col min="11" max="11" width="11.7265625" style="41" customWidth="1"/>
    <col min="12" max="13" width="13.7265625" style="37" bestFit="1" customWidth="1"/>
    <col min="14" max="14" width="13.7265625" style="41" bestFit="1" customWidth="1"/>
    <col min="15" max="16384" width="8.1796875" style="41"/>
  </cols>
  <sheetData>
    <row r="1" spans="1:11" ht="22.5" customHeight="1">
      <c r="A1" s="27" t="s">
        <v>0</v>
      </c>
      <c r="K1" s="88"/>
    </row>
    <row r="2" spans="1:11" ht="22.5" customHeight="1">
      <c r="A2" s="5" t="s">
        <v>1</v>
      </c>
    </row>
    <row r="3" spans="1:11" ht="22.5" customHeight="1">
      <c r="A3" s="33"/>
    </row>
    <row r="4" spans="1:11" ht="22.5" customHeight="1">
      <c r="C4" s="32"/>
      <c r="D4" s="128" t="s">
        <v>2</v>
      </c>
      <c r="E4" s="128"/>
      <c r="F4" s="128"/>
      <c r="G4" s="36"/>
      <c r="H4" s="128" t="s">
        <v>3</v>
      </c>
      <c r="I4" s="128"/>
      <c r="J4" s="128"/>
    </row>
    <row r="5" spans="1:11" ht="22.5" customHeight="1">
      <c r="C5" s="32"/>
      <c r="D5" s="128" t="s">
        <v>4</v>
      </c>
      <c r="E5" s="128"/>
      <c r="F5" s="128"/>
      <c r="G5" s="36"/>
      <c r="H5" s="128" t="s">
        <v>4</v>
      </c>
      <c r="I5" s="128"/>
      <c r="J5" s="128"/>
    </row>
    <row r="6" spans="1:11" ht="22.5" customHeight="1">
      <c r="C6" s="32"/>
      <c r="D6" s="108" t="s">
        <v>160</v>
      </c>
      <c r="E6" s="32"/>
      <c r="F6" s="6" t="s">
        <v>5</v>
      </c>
      <c r="G6" s="32"/>
      <c r="H6" s="108" t="s">
        <v>160</v>
      </c>
      <c r="I6" s="32"/>
      <c r="J6" s="6" t="s">
        <v>5</v>
      </c>
    </row>
    <row r="7" spans="1:11" ht="22.5" customHeight="1">
      <c r="A7" s="5" t="s">
        <v>6</v>
      </c>
      <c r="B7" s="107" t="s">
        <v>7</v>
      </c>
      <c r="C7" s="32"/>
      <c r="D7" s="6">
        <v>2024</v>
      </c>
      <c r="E7" s="32"/>
      <c r="F7" s="6">
        <v>2023</v>
      </c>
      <c r="G7" s="32"/>
      <c r="H7" s="6">
        <v>2024</v>
      </c>
      <c r="I7" s="32"/>
      <c r="J7" s="6">
        <v>2023</v>
      </c>
    </row>
    <row r="8" spans="1:11" ht="22.5" customHeight="1">
      <c r="A8" s="5"/>
      <c r="C8" s="32"/>
      <c r="D8" s="7" t="s">
        <v>8</v>
      </c>
      <c r="E8" s="32"/>
      <c r="F8" s="6"/>
      <c r="G8" s="32"/>
      <c r="H8" s="7" t="s">
        <v>8</v>
      </c>
      <c r="I8" s="32"/>
      <c r="J8" s="6"/>
    </row>
    <row r="9" spans="1:11" ht="22.5" customHeight="1">
      <c r="C9" s="32"/>
      <c r="D9" s="129" t="s">
        <v>9</v>
      </c>
      <c r="E9" s="129"/>
      <c r="F9" s="129"/>
      <c r="G9" s="129"/>
      <c r="H9" s="129"/>
      <c r="I9" s="129"/>
      <c r="J9" s="129"/>
    </row>
    <row r="10" spans="1:11" ht="22.5" customHeight="1">
      <c r="A10" s="34" t="s">
        <v>10</v>
      </c>
      <c r="C10" s="6"/>
      <c r="D10" s="35"/>
      <c r="E10" s="36"/>
      <c r="F10" s="35"/>
      <c r="G10" s="36"/>
      <c r="H10" s="8"/>
      <c r="I10" s="8"/>
      <c r="J10" s="8"/>
    </row>
    <row r="11" spans="1:11" ht="22.5" customHeight="1">
      <c r="A11" s="1" t="s">
        <v>11</v>
      </c>
      <c r="C11" s="6"/>
      <c r="D11" s="89">
        <v>262859</v>
      </c>
      <c r="E11" s="90"/>
      <c r="F11" s="89">
        <v>399995</v>
      </c>
      <c r="G11" s="90"/>
      <c r="H11" s="90">
        <v>262015</v>
      </c>
      <c r="I11" s="90"/>
      <c r="J11" s="90">
        <v>399046</v>
      </c>
      <c r="K11" s="92"/>
    </row>
    <row r="12" spans="1:11" ht="22.5" customHeight="1">
      <c r="A12" s="1" t="s">
        <v>12</v>
      </c>
      <c r="B12" s="107" t="s">
        <v>13</v>
      </c>
      <c r="C12" s="6"/>
      <c r="D12" s="89">
        <v>308474</v>
      </c>
      <c r="E12" s="90"/>
      <c r="F12" s="94">
        <v>314971</v>
      </c>
      <c r="G12" s="90"/>
      <c r="H12" s="90">
        <v>308474</v>
      </c>
      <c r="I12" s="90"/>
      <c r="J12" s="94">
        <v>314971</v>
      </c>
      <c r="K12" s="92"/>
    </row>
    <row r="13" spans="1:11" ht="22.5" customHeight="1">
      <c r="A13" s="1" t="s">
        <v>14</v>
      </c>
      <c r="C13" s="6"/>
      <c r="D13" s="89">
        <v>9675</v>
      </c>
      <c r="E13" s="90"/>
      <c r="F13" s="95">
        <v>7580</v>
      </c>
      <c r="G13" s="90"/>
      <c r="H13" s="90">
        <v>9675</v>
      </c>
      <c r="I13" s="90"/>
      <c r="J13" s="96">
        <v>7580</v>
      </c>
      <c r="K13" s="92"/>
    </row>
    <row r="14" spans="1:11" ht="22.5" customHeight="1">
      <c r="A14" s="1" t="s">
        <v>15</v>
      </c>
      <c r="C14" s="6"/>
      <c r="D14" s="89">
        <v>32536</v>
      </c>
      <c r="E14" s="90"/>
      <c r="F14" s="94">
        <v>14046</v>
      </c>
      <c r="G14" s="90"/>
      <c r="H14" s="90">
        <v>32536</v>
      </c>
      <c r="I14" s="90"/>
      <c r="J14" s="96">
        <v>14046</v>
      </c>
      <c r="K14" s="92"/>
    </row>
    <row r="15" spans="1:11" ht="22.5" customHeight="1">
      <c r="A15" s="1" t="s">
        <v>16</v>
      </c>
      <c r="C15" s="6"/>
      <c r="D15" s="89">
        <v>8983</v>
      </c>
      <c r="E15" s="90"/>
      <c r="F15" s="94">
        <v>8628</v>
      </c>
      <c r="G15" s="90"/>
      <c r="H15" s="90">
        <v>8983</v>
      </c>
      <c r="I15" s="90"/>
      <c r="J15" s="96">
        <v>8628</v>
      </c>
      <c r="K15" s="92"/>
    </row>
    <row r="16" spans="1:11" ht="22.5" customHeight="1">
      <c r="A16" s="1" t="s">
        <v>17</v>
      </c>
      <c r="C16" s="6"/>
      <c r="D16" s="90">
        <v>0</v>
      </c>
      <c r="E16" s="90"/>
      <c r="F16" s="94">
        <v>5729</v>
      </c>
      <c r="G16" s="90"/>
      <c r="H16" s="90">
        <v>0</v>
      </c>
      <c r="I16" s="90"/>
      <c r="J16" s="96">
        <v>5729</v>
      </c>
      <c r="K16" s="92"/>
    </row>
    <row r="17" spans="1:18" ht="22.5" customHeight="1">
      <c r="A17" s="1" t="s">
        <v>18</v>
      </c>
      <c r="C17" s="6"/>
      <c r="D17" s="89">
        <v>21368</v>
      </c>
      <c r="E17" s="90"/>
      <c r="F17" s="94">
        <v>17967</v>
      </c>
      <c r="G17" s="90"/>
      <c r="H17" s="90">
        <v>21286</v>
      </c>
      <c r="I17" s="90"/>
      <c r="J17" s="96">
        <v>17910</v>
      </c>
      <c r="K17" s="92"/>
    </row>
    <row r="18" spans="1:18" ht="22.5" customHeight="1">
      <c r="A18" s="33" t="s">
        <v>19</v>
      </c>
      <c r="C18" s="6"/>
      <c r="D18" s="103">
        <f>SUM(D11:D17)</f>
        <v>643895</v>
      </c>
      <c r="E18" s="38"/>
      <c r="F18" s="97">
        <f>SUM(F11:F17)</f>
        <v>768916</v>
      </c>
      <c r="G18" s="38"/>
      <c r="H18" s="103">
        <f>SUM(H11:H17)</f>
        <v>642969</v>
      </c>
      <c r="I18" s="38"/>
      <c r="J18" s="97">
        <f>SUM(J11:J17)</f>
        <v>767910</v>
      </c>
      <c r="K18" s="92"/>
    </row>
    <row r="19" spans="1:18" ht="22.5" customHeight="1">
      <c r="C19" s="32"/>
      <c r="D19" s="39"/>
      <c r="E19" s="39"/>
      <c r="F19" s="39"/>
      <c r="G19" s="39"/>
      <c r="H19" s="39"/>
      <c r="I19" s="39"/>
      <c r="J19" s="39"/>
      <c r="K19" s="92"/>
    </row>
    <row r="20" spans="1:18" ht="22.5" customHeight="1">
      <c r="A20" s="34" t="s">
        <v>20</v>
      </c>
      <c r="C20" s="6"/>
      <c r="D20" s="9"/>
      <c r="E20" s="9"/>
      <c r="F20" s="9"/>
      <c r="G20" s="9"/>
      <c r="H20" s="9"/>
      <c r="I20" s="9"/>
      <c r="J20" s="9"/>
      <c r="K20" s="92"/>
    </row>
    <row r="21" spans="1:18" ht="23.5" customHeight="1">
      <c r="A21" s="1" t="s">
        <v>21</v>
      </c>
      <c r="C21" s="6"/>
      <c r="D21" s="90">
        <v>0</v>
      </c>
      <c r="E21" s="9"/>
      <c r="F21" s="90">
        <v>0</v>
      </c>
      <c r="G21" s="9"/>
      <c r="H21" s="90">
        <v>0</v>
      </c>
      <c r="I21" s="9"/>
      <c r="J21" s="90">
        <v>0</v>
      </c>
      <c r="K21" s="92"/>
    </row>
    <row r="22" spans="1:18" ht="22.5" customHeight="1">
      <c r="A22" s="1" t="s">
        <v>23</v>
      </c>
      <c r="B22" s="107">
        <v>4</v>
      </c>
      <c r="C22" s="6"/>
      <c r="D22" s="90">
        <v>3300189</v>
      </c>
      <c r="E22" s="90"/>
      <c r="F22" s="90">
        <v>2986816</v>
      </c>
      <c r="G22" s="90"/>
      <c r="H22" s="90">
        <v>3300189</v>
      </c>
      <c r="I22" s="90"/>
      <c r="J22" s="90">
        <v>2986816</v>
      </c>
      <c r="K22" s="92"/>
    </row>
    <row r="23" spans="1:18" ht="22.5" customHeight="1">
      <c r="A23" s="1" t="s">
        <v>24</v>
      </c>
      <c r="B23" s="107">
        <v>5</v>
      </c>
      <c r="C23" s="6"/>
      <c r="D23" s="90">
        <v>221083</v>
      </c>
      <c r="E23" s="90"/>
      <c r="F23" s="90">
        <v>231035</v>
      </c>
      <c r="G23" s="90"/>
      <c r="H23" s="90">
        <v>221083</v>
      </c>
      <c r="I23" s="90"/>
      <c r="J23" s="90">
        <v>231035</v>
      </c>
      <c r="K23" s="92"/>
    </row>
    <row r="24" spans="1:18" ht="22.5" customHeight="1">
      <c r="A24" s="1" t="s">
        <v>25</v>
      </c>
      <c r="B24" s="107">
        <v>6</v>
      </c>
      <c r="C24" s="6"/>
      <c r="D24" s="90">
        <v>132114</v>
      </c>
      <c r="E24" s="90"/>
      <c r="F24" s="90">
        <v>154032</v>
      </c>
      <c r="G24" s="90"/>
      <c r="H24" s="90">
        <v>132114</v>
      </c>
      <c r="I24" s="90"/>
      <c r="J24" s="90">
        <v>154032</v>
      </c>
      <c r="K24" s="92"/>
    </row>
    <row r="25" spans="1:18" ht="22.5" customHeight="1">
      <c r="A25" s="1" t="s">
        <v>26</v>
      </c>
      <c r="C25" s="6"/>
      <c r="D25" s="90">
        <v>16359</v>
      </c>
      <c r="E25" s="90"/>
      <c r="F25" s="90">
        <v>14300</v>
      </c>
      <c r="G25" s="90"/>
      <c r="H25" s="90">
        <v>16359</v>
      </c>
      <c r="I25" s="90"/>
      <c r="J25" s="90">
        <v>14300</v>
      </c>
      <c r="K25" s="92"/>
      <c r="M25" s="98"/>
      <c r="N25" s="98"/>
      <c r="O25" s="98"/>
      <c r="P25" s="98"/>
      <c r="Q25" s="98"/>
      <c r="R25" s="98"/>
    </row>
    <row r="26" spans="1:18" ht="22.5" customHeight="1">
      <c r="A26" s="1" t="s">
        <v>27</v>
      </c>
      <c r="C26" s="6"/>
      <c r="D26" s="90">
        <v>18341</v>
      </c>
      <c r="E26" s="90"/>
      <c r="F26" s="90">
        <v>18047</v>
      </c>
      <c r="G26" s="90"/>
      <c r="H26" s="90">
        <v>18341</v>
      </c>
      <c r="I26" s="90"/>
      <c r="J26" s="90">
        <v>18047</v>
      </c>
      <c r="K26" s="92"/>
      <c r="N26" s="92"/>
    </row>
    <row r="27" spans="1:18" ht="22.5" customHeight="1">
      <c r="A27" s="1" t="s">
        <v>28</v>
      </c>
      <c r="C27" s="6"/>
      <c r="D27" s="90">
        <v>6321</v>
      </c>
      <c r="E27" s="90"/>
      <c r="F27" s="90">
        <v>6309</v>
      </c>
      <c r="G27" s="90"/>
      <c r="H27" s="90">
        <v>6321</v>
      </c>
      <c r="I27" s="90"/>
      <c r="J27" s="90">
        <v>6309</v>
      </c>
      <c r="K27" s="92"/>
      <c r="N27" s="92"/>
    </row>
    <row r="28" spans="1:18" ht="22.5" customHeight="1">
      <c r="A28" s="1" t="s">
        <v>29</v>
      </c>
      <c r="C28" s="6"/>
      <c r="D28" s="90">
        <v>21027</v>
      </c>
      <c r="E28" s="90"/>
      <c r="F28" s="90">
        <v>19668</v>
      </c>
      <c r="G28" s="90"/>
      <c r="H28" s="90">
        <v>21027</v>
      </c>
      <c r="I28" s="90"/>
      <c r="J28" s="90">
        <v>19668</v>
      </c>
      <c r="K28" s="92"/>
      <c r="N28" s="92"/>
    </row>
    <row r="29" spans="1:18" ht="22.5" customHeight="1">
      <c r="A29" s="1" t="s">
        <v>30</v>
      </c>
      <c r="C29" s="6"/>
      <c r="D29" s="90">
        <v>18218</v>
      </c>
      <c r="E29" s="90"/>
      <c r="F29" s="90">
        <v>18619</v>
      </c>
      <c r="G29" s="90"/>
      <c r="H29" s="90">
        <v>18218</v>
      </c>
      <c r="I29" s="90"/>
      <c r="J29" s="90">
        <v>18619</v>
      </c>
      <c r="K29" s="92"/>
      <c r="N29" s="92"/>
    </row>
    <row r="30" spans="1:18" ht="22.5" customHeight="1">
      <c r="A30" s="1" t="s">
        <v>31</v>
      </c>
      <c r="C30" s="6"/>
      <c r="D30" s="90">
        <v>23930</v>
      </c>
      <c r="E30" s="90"/>
      <c r="F30" s="90">
        <v>21857</v>
      </c>
      <c r="G30" s="90"/>
      <c r="H30" s="90">
        <v>23930</v>
      </c>
      <c r="I30" s="90"/>
      <c r="J30" s="90">
        <v>21857</v>
      </c>
      <c r="K30" s="92"/>
      <c r="N30" s="92"/>
    </row>
    <row r="31" spans="1:18" ht="22.5" customHeight="1">
      <c r="A31" s="1" t="s">
        <v>32</v>
      </c>
      <c r="C31" s="6"/>
      <c r="D31" s="90">
        <v>5615</v>
      </c>
      <c r="E31" s="90"/>
      <c r="F31" s="90">
        <v>5252</v>
      </c>
      <c r="G31" s="90"/>
      <c r="H31" s="90">
        <v>5607</v>
      </c>
      <c r="I31" s="90"/>
      <c r="J31" s="90">
        <v>5244</v>
      </c>
      <c r="K31" s="92"/>
    </row>
    <row r="32" spans="1:18" ht="22.5" customHeight="1">
      <c r="A32" s="33" t="s">
        <v>33</v>
      </c>
      <c r="C32" s="6"/>
      <c r="D32" s="103">
        <f>SUM(D21:D31)</f>
        <v>3763197</v>
      </c>
      <c r="E32" s="38"/>
      <c r="F32" s="97">
        <f>SUM(F21:F31)</f>
        <v>3475935</v>
      </c>
      <c r="G32" s="38"/>
      <c r="H32" s="103">
        <f>SUM(H21:H31)</f>
        <v>3763189</v>
      </c>
      <c r="I32" s="40"/>
      <c r="J32" s="97">
        <f>SUM(J21:J31)</f>
        <v>3475927</v>
      </c>
      <c r="K32" s="92"/>
    </row>
    <row r="33" spans="1:15" ht="22.5" customHeight="1">
      <c r="C33" s="32"/>
      <c r="D33" s="100"/>
      <c r="E33" s="38"/>
      <c r="F33" s="100"/>
      <c r="G33" s="38"/>
      <c r="H33" s="100"/>
      <c r="I33" s="40"/>
      <c r="J33" s="100"/>
      <c r="K33" s="92"/>
    </row>
    <row r="34" spans="1:15" ht="22.5" customHeight="1" thickBot="1">
      <c r="A34" s="33" t="s">
        <v>34</v>
      </c>
      <c r="C34" s="6"/>
      <c r="D34" s="101">
        <f>D32+D18</f>
        <v>4407092</v>
      </c>
      <c r="E34" s="38"/>
      <c r="F34" s="101">
        <f>F32+F18</f>
        <v>4244851</v>
      </c>
      <c r="G34" s="38"/>
      <c r="H34" s="101">
        <f>H32+H18</f>
        <v>4406158</v>
      </c>
      <c r="I34" s="40"/>
      <c r="J34" s="101">
        <f>J32+J18</f>
        <v>4243837</v>
      </c>
      <c r="K34" s="92"/>
      <c r="M34" s="98"/>
      <c r="N34" s="98"/>
      <c r="O34" s="98"/>
    </row>
    <row r="35" spans="1:15" ht="22.5" customHeight="1" thickTop="1">
      <c r="A35" s="27" t="s">
        <v>0</v>
      </c>
      <c r="E35" s="42"/>
      <c r="G35" s="42"/>
      <c r="H35" s="42"/>
      <c r="I35" s="42"/>
      <c r="J35" s="42"/>
      <c r="K35" s="92"/>
      <c r="M35" s="41"/>
    </row>
    <row r="36" spans="1:15" ht="22.5" customHeight="1">
      <c r="A36" s="5" t="s">
        <v>1</v>
      </c>
      <c r="K36" s="92"/>
      <c r="M36" s="41"/>
    </row>
    <row r="37" spans="1:15" ht="22.5" customHeight="1">
      <c r="A37" s="33"/>
      <c r="K37" s="92"/>
      <c r="M37" s="41"/>
    </row>
    <row r="38" spans="1:15" ht="22.5" customHeight="1">
      <c r="A38" s="1"/>
      <c r="C38" s="6"/>
      <c r="D38" s="128" t="s">
        <v>2</v>
      </c>
      <c r="E38" s="128"/>
      <c r="F38" s="128"/>
      <c r="G38" s="36"/>
      <c r="H38" s="128" t="s">
        <v>3</v>
      </c>
      <c r="I38" s="128"/>
      <c r="J38" s="128"/>
      <c r="K38" s="92"/>
      <c r="M38" s="41"/>
    </row>
    <row r="39" spans="1:15" ht="22.5" customHeight="1">
      <c r="A39" s="1"/>
      <c r="C39" s="6"/>
      <c r="D39" s="128" t="s">
        <v>4</v>
      </c>
      <c r="E39" s="128"/>
      <c r="F39" s="128"/>
      <c r="G39" s="36"/>
      <c r="H39" s="128" t="s">
        <v>4</v>
      </c>
      <c r="I39" s="128"/>
      <c r="J39" s="128"/>
      <c r="K39" s="92"/>
      <c r="M39" s="41"/>
    </row>
    <row r="40" spans="1:15" ht="22.5" customHeight="1">
      <c r="A40" s="1"/>
      <c r="C40" s="6"/>
      <c r="D40" s="108" t="s">
        <v>160</v>
      </c>
      <c r="E40" s="32"/>
      <c r="F40" s="6" t="s">
        <v>5</v>
      </c>
      <c r="G40" s="32"/>
      <c r="H40" s="108" t="s">
        <v>160</v>
      </c>
      <c r="I40" s="32"/>
      <c r="J40" s="6" t="s">
        <v>5</v>
      </c>
      <c r="K40" s="92"/>
      <c r="M40" s="41"/>
    </row>
    <row r="41" spans="1:15" ht="22.5" customHeight="1">
      <c r="A41" s="5" t="s">
        <v>35</v>
      </c>
      <c r="B41" s="107" t="s">
        <v>7</v>
      </c>
      <c r="C41" s="6"/>
      <c r="D41" s="6">
        <v>2024</v>
      </c>
      <c r="E41" s="32"/>
      <c r="F41" s="6">
        <v>2023</v>
      </c>
      <c r="G41" s="32"/>
      <c r="H41" s="6">
        <v>2024</v>
      </c>
      <c r="I41" s="32"/>
      <c r="J41" s="6">
        <v>2023</v>
      </c>
      <c r="K41" s="92"/>
      <c r="M41" s="41"/>
    </row>
    <row r="42" spans="1:15" ht="22.5" customHeight="1">
      <c r="A42" s="5"/>
      <c r="C42" s="6"/>
      <c r="D42" s="7" t="s">
        <v>8</v>
      </c>
      <c r="E42" s="32"/>
      <c r="F42" s="6"/>
      <c r="G42" s="32"/>
      <c r="H42" s="7" t="s">
        <v>8</v>
      </c>
      <c r="I42" s="32"/>
      <c r="J42" s="6"/>
      <c r="K42" s="92"/>
      <c r="M42" s="41"/>
    </row>
    <row r="43" spans="1:15" ht="22.5" customHeight="1">
      <c r="A43" s="33"/>
      <c r="C43" s="6"/>
      <c r="D43" s="129" t="s">
        <v>9</v>
      </c>
      <c r="E43" s="129"/>
      <c r="F43" s="129"/>
      <c r="G43" s="129"/>
      <c r="H43" s="129"/>
      <c r="I43" s="129"/>
      <c r="J43" s="129"/>
      <c r="K43" s="92"/>
      <c r="M43" s="41"/>
    </row>
    <row r="44" spans="1:15" ht="22.5" customHeight="1">
      <c r="A44" s="34" t="s">
        <v>36</v>
      </c>
      <c r="C44" s="6"/>
      <c r="D44" s="7"/>
      <c r="E44" s="6"/>
      <c r="F44" s="7"/>
      <c r="G44" s="6"/>
      <c r="H44" s="6"/>
      <c r="I44" s="6"/>
      <c r="J44" s="6"/>
      <c r="K44" s="92"/>
      <c r="M44" s="41"/>
    </row>
    <row r="45" spans="1:15" ht="22.5" customHeight="1">
      <c r="A45" s="1" t="s">
        <v>37</v>
      </c>
      <c r="B45" s="107">
        <v>2</v>
      </c>
      <c r="C45" s="6"/>
      <c r="D45" s="102">
        <v>590513</v>
      </c>
      <c r="E45" s="6"/>
      <c r="F45" s="102">
        <v>329201</v>
      </c>
      <c r="G45" s="6"/>
      <c r="H45" s="102">
        <v>590482</v>
      </c>
      <c r="I45" s="6"/>
      <c r="J45" s="102">
        <v>329140</v>
      </c>
      <c r="K45" s="92"/>
      <c r="M45" s="41"/>
    </row>
    <row r="46" spans="1:15" ht="22.5" customHeight="1">
      <c r="A46" s="10" t="s">
        <v>38</v>
      </c>
      <c r="C46" s="6"/>
      <c r="D46" s="102">
        <v>15483</v>
      </c>
      <c r="E46" s="6"/>
      <c r="F46" s="102">
        <v>15030</v>
      </c>
      <c r="G46" s="6"/>
      <c r="H46" s="102">
        <v>15483</v>
      </c>
      <c r="I46" s="6"/>
      <c r="J46" s="102">
        <v>15030</v>
      </c>
      <c r="K46" s="92"/>
      <c r="M46" s="41"/>
    </row>
    <row r="47" spans="1:15" ht="22.5" customHeight="1">
      <c r="A47" s="10" t="s">
        <v>39</v>
      </c>
      <c r="C47" s="6"/>
      <c r="D47" s="102">
        <v>56445</v>
      </c>
      <c r="E47" s="6"/>
      <c r="F47" s="102">
        <v>60582</v>
      </c>
      <c r="G47" s="6"/>
      <c r="H47" s="102">
        <v>56445</v>
      </c>
      <c r="I47" s="6"/>
      <c r="J47" s="102">
        <v>60582</v>
      </c>
      <c r="K47" s="92"/>
      <c r="M47" s="41"/>
    </row>
    <row r="48" spans="1:15" ht="22.5" customHeight="1">
      <c r="A48" s="1" t="s">
        <v>40</v>
      </c>
      <c r="B48" s="107">
        <v>7</v>
      </c>
      <c r="C48" s="6"/>
      <c r="D48" s="102">
        <v>291971</v>
      </c>
      <c r="E48" s="90"/>
      <c r="F48" s="102">
        <v>291893</v>
      </c>
      <c r="G48" s="90"/>
      <c r="H48" s="102">
        <v>291971</v>
      </c>
      <c r="I48" s="90"/>
      <c r="J48" s="102">
        <v>291893</v>
      </c>
      <c r="K48" s="92"/>
    </row>
    <row r="49" spans="1:14" ht="22.5" customHeight="1">
      <c r="A49" s="1" t="s">
        <v>41</v>
      </c>
      <c r="C49" s="6"/>
      <c r="D49" s="102">
        <v>36892</v>
      </c>
      <c r="E49" s="90"/>
      <c r="F49" s="102">
        <v>40757</v>
      </c>
      <c r="G49" s="90"/>
      <c r="H49" s="102">
        <v>36887</v>
      </c>
      <c r="I49" s="90"/>
      <c r="J49" s="102">
        <v>40750</v>
      </c>
      <c r="K49" s="92"/>
    </row>
    <row r="50" spans="1:14" ht="22.5" customHeight="1">
      <c r="A50" s="33" t="s">
        <v>42</v>
      </c>
      <c r="C50" s="6"/>
      <c r="D50" s="103">
        <f>SUM(D45:D49)</f>
        <v>991304</v>
      </c>
      <c r="E50" s="38"/>
      <c r="F50" s="103">
        <f>SUM(F45:F49)</f>
        <v>737463</v>
      </c>
      <c r="G50" s="38"/>
      <c r="H50" s="103">
        <f>SUM(H45:H49)</f>
        <v>991268</v>
      </c>
      <c r="I50" s="38"/>
      <c r="J50" s="103">
        <f>SUM(J45:J49)</f>
        <v>737395</v>
      </c>
      <c r="K50" s="92"/>
    </row>
    <row r="51" spans="1:14" ht="22.5" customHeight="1">
      <c r="A51" s="1"/>
      <c r="C51" s="6"/>
      <c r="D51" s="9"/>
      <c r="E51" s="9"/>
      <c r="F51" s="9"/>
      <c r="G51" s="9"/>
      <c r="H51" s="9"/>
      <c r="I51" s="9"/>
      <c r="J51" s="9"/>
      <c r="K51" s="92"/>
    </row>
    <row r="52" spans="1:14" ht="22.5" customHeight="1">
      <c r="A52" s="34" t="s">
        <v>43</v>
      </c>
      <c r="C52" s="6"/>
      <c r="K52" s="92"/>
    </row>
    <row r="53" spans="1:14" ht="22.5" customHeight="1">
      <c r="A53" s="1" t="s">
        <v>44</v>
      </c>
      <c r="B53" s="107">
        <v>7</v>
      </c>
      <c r="C53" s="6"/>
      <c r="D53" s="102">
        <v>300380</v>
      </c>
      <c r="E53" s="90"/>
      <c r="F53" s="102">
        <v>446386</v>
      </c>
      <c r="G53" s="90"/>
      <c r="H53" s="102">
        <v>300380</v>
      </c>
      <c r="I53" s="90"/>
      <c r="J53" s="102">
        <v>446386</v>
      </c>
      <c r="K53" s="92"/>
    </row>
    <row r="54" spans="1:14" ht="22.5" customHeight="1">
      <c r="A54" s="1" t="s">
        <v>45</v>
      </c>
      <c r="C54" s="6"/>
      <c r="D54" s="102">
        <v>47141</v>
      </c>
      <c r="E54" s="90"/>
      <c r="F54" s="102">
        <v>66120</v>
      </c>
      <c r="G54" s="90"/>
      <c r="H54" s="102">
        <v>47141</v>
      </c>
      <c r="I54" s="90"/>
      <c r="J54" s="102">
        <v>66120</v>
      </c>
      <c r="K54" s="92"/>
    </row>
    <row r="55" spans="1:14" ht="22.5" customHeight="1">
      <c r="A55" s="1" t="s">
        <v>46</v>
      </c>
      <c r="C55" s="6"/>
      <c r="D55" s="102">
        <v>35314</v>
      </c>
      <c r="E55" s="90"/>
      <c r="F55" s="102">
        <v>36962</v>
      </c>
      <c r="G55" s="90"/>
      <c r="H55" s="102">
        <v>35314</v>
      </c>
      <c r="I55" s="90"/>
      <c r="J55" s="102">
        <v>36962</v>
      </c>
      <c r="K55" s="92"/>
    </row>
    <row r="56" spans="1:14" ht="22.5" customHeight="1">
      <c r="A56" s="1" t="s">
        <v>47</v>
      </c>
      <c r="C56" s="6"/>
      <c r="D56" s="102">
        <v>54619</v>
      </c>
      <c r="E56" s="90"/>
      <c r="F56" s="102">
        <v>49379</v>
      </c>
      <c r="G56" s="90"/>
      <c r="H56" s="102">
        <v>54619</v>
      </c>
      <c r="I56" s="90"/>
      <c r="J56" s="99">
        <v>49379</v>
      </c>
      <c r="K56" s="92"/>
    </row>
    <row r="57" spans="1:14" ht="22.5" hidden="1" customHeight="1">
      <c r="A57" s="1" t="s">
        <v>48</v>
      </c>
      <c r="B57" s="107">
        <v>9</v>
      </c>
      <c r="C57" s="6"/>
      <c r="D57" s="102"/>
      <c r="E57" s="90"/>
      <c r="F57" s="102">
        <v>0</v>
      </c>
      <c r="G57" s="90"/>
      <c r="H57" s="102"/>
      <c r="I57" s="90"/>
      <c r="J57" s="99">
        <v>0</v>
      </c>
      <c r="K57" s="92"/>
    </row>
    <row r="58" spans="1:14" ht="22.5" customHeight="1">
      <c r="A58" s="33" t="s">
        <v>49</v>
      </c>
      <c r="C58" s="6"/>
      <c r="D58" s="103">
        <f>SUM(D53:D57)</f>
        <v>437454</v>
      </c>
      <c r="E58" s="38"/>
      <c r="F58" s="97">
        <f>SUM(F53:F57)</f>
        <v>598847</v>
      </c>
      <c r="G58" s="38"/>
      <c r="H58" s="103">
        <f>SUM(H53:H57)</f>
        <v>437454</v>
      </c>
      <c r="I58" s="38"/>
      <c r="J58" s="97">
        <f>SUM(J53:J57)</f>
        <v>598847</v>
      </c>
      <c r="K58" s="92"/>
    </row>
    <row r="59" spans="1:14" ht="22.5" customHeight="1">
      <c r="A59" s="33"/>
      <c r="C59" s="6"/>
      <c r="D59" s="100"/>
      <c r="E59" s="38"/>
      <c r="F59" s="100"/>
      <c r="G59" s="38"/>
      <c r="H59" s="100"/>
      <c r="I59" s="38"/>
      <c r="J59" s="100"/>
      <c r="N59" s="92"/>
    </row>
    <row r="60" spans="1:14" ht="22.5" customHeight="1">
      <c r="A60" s="33" t="s">
        <v>50</v>
      </c>
      <c r="C60" s="6"/>
      <c r="D60" s="104">
        <f>D50+D58</f>
        <v>1428758</v>
      </c>
      <c r="E60" s="38"/>
      <c r="F60" s="104">
        <f>F50+F58</f>
        <v>1336310</v>
      </c>
      <c r="G60" s="38"/>
      <c r="H60" s="104">
        <f>H50+H58</f>
        <v>1428722</v>
      </c>
      <c r="I60" s="38"/>
      <c r="J60" s="104">
        <f>J50+J58</f>
        <v>1336242</v>
      </c>
      <c r="N60" s="92"/>
    </row>
    <row r="61" spans="1:14" ht="22.5" customHeight="1">
      <c r="A61" s="1"/>
      <c r="C61" s="11"/>
      <c r="D61" s="12"/>
      <c r="E61" s="11"/>
      <c r="F61" s="12"/>
      <c r="G61" s="11"/>
      <c r="H61" s="91"/>
      <c r="I61" s="11"/>
      <c r="J61" s="91"/>
    </row>
    <row r="62" spans="1:14" ht="22.5" customHeight="1">
      <c r="A62" s="27" t="s">
        <v>0</v>
      </c>
      <c r="E62" s="42"/>
      <c r="G62" s="42"/>
      <c r="H62" s="42"/>
      <c r="I62" s="42"/>
      <c r="J62" s="42"/>
      <c r="M62" s="41"/>
    </row>
    <row r="63" spans="1:14" ht="22.5" customHeight="1">
      <c r="A63" s="5" t="s">
        <v>1</v>
      </c>
      <c r="M63" s="41"/>
    </row>
    <row r="64" spans="1:14" ht="22.5" customHeight="1">
      <c r="A64" s="33"/>
      <c r="M64" s="41"/>
    </row>
    <row r="65" spans="1:13" ht="22.5" customHeight="1">
      <c r="A65" s="1"/>
      <c r="C65" s="6"/>
      <c r="D65" s="128" t="s">
        <v>2</v>
      </c>
      <c r="E65" s="128"/>
      <c r="F65" s="128"/>
      <c r="G65" s="36"/>
      <c r="H65" s="128" t="s">
        <v>3</v>
      </c>
      <c r="I65" s="128"/>
      <c r="J65" s="128"/>
      <c r="M65" s="41"/>
    </row>
    <row r="66" spans="1:13" ht="22.5" customHeight="1">
      <c r="A66" s="1"/>
      <c r="C66" s="6"/>
      <c r="D66" s="128" t="s">
        <v>4</v>
      </c>
      <c r="E66" s="128"/>
      <c r="F66" s="128"/>
      <c r="G66" s="36"/>
      <c r="H66" s="128" t="s">
        <v>4</v>
      </c>
      <c r="I66" s="128"/>
      <c r="J66" s="128"/>
      <c r="M66" s="41"/>
    </row>
    <row r="67" spans="1:13" ht="22.5" customHeight="1">
      <c r="A67" s="1"/>
      <c r="C67" s="6"/>
      <c r="D67" s="108" t="s">
        <v>160</v>
      </c>
      <c r="E67" s="32"/>
      <c r="F67" s="6" t="s">
        <v>5</v>
      </c>
      <c r="G67" s="32"/>
      <c r="H67" s="108" t="s">
        <v>160</v>
      </c>
      <c r="I67" s="32"/>
      <c r="J67" s="6" t="s">
        <v>5</v>
      </c>
      <c r="M67" s="41"/>
    </row>
    <row r="68" spans="1:13" ht="22.5" customHeight="1">
      <c r="A68" s="5" t="s">
        <v>35</v>
      </c>
      <c r="C68" s="6"/>
      <c r="D68" s="6">
        <v>2024</v>
      </c>
      <c r="E68" s="32"/>
      <c r="F68" s="6">
        <v>2023</v>
      </c>
      <c r="G68" s="32"/>
      <c r="H68" s="6">
        <v>2024</v>
      </c>
      <c r="I68" s="32"/>
      <c r="J68" s="6">
        <v>2023</v>
      </c>
      <c r="M68" s="41"/>
    </row>
    <row r="69" spans="1:13" ht="22.5" customHeight="1">
      <c r="A69" s="5"/>
      <c r="C69" s="6"/>
      <c r="D69" s="7" t="s">
        <v>8</v>
      </c>
      <c r="E69" s="32"/>
      <c r="F69" s="6"/>
      <c r="G69" s="32"/>
      <c r="H69" s="7" t="s">
        <v>8</v>
      </c>
      <c r="I69" s="32"/>
      <c r="J69" s="6"/>
      <c r="M69" s="41"/>
    </row>
    <row r="70" spans="1:13" ht="22.5" customHeight="1">
      <c r="A70" s="33"/>
      <c r="C70" s="6"/>
      <c r="D70" s="129" t="s">
        <v>9</v>
      </c>
      <c r="E70" s="129"/>
      <c r="F70" s="129"/>
      <c r="G70" s="129"/>
      <c r="H70" s="129"/>
      <c r="I70" s="129"/>
      <c r="J70" s="129"/>
      <c r="M70" s="41"/>
    </row>
    <row r="71" spans="1:13" ht="22.5" customHeight="1">
      <c r="A71" s="34" t="s">
        <v>51</v>
      </c>
      <c r="C71" s="6"/>
      <c r="D71" s="9"/>
      <c r="E71" s="9"/>
      <c r="F71" s="9"/>
      <c r="G71" s="9"/>
      <c r="H71" s="9"/>
      <c r="I71" s="9"/>
      <c r="J71" s="9"/>
    </row>
    <row r="72" spans="1:13" ht="22.5" customHeight="1">
      <c r="A72" s="1" t="s">
        <v>52</v>
      </c>
      <c r="C72" s="6"/>
      <c r="D72" s="9"/>
      <c r="E72" s="9"/>
      <c r="F72" s="9"/>
      <c r="G72" s="9"/>
      <c r="H72" s="9"/>
      <c r="I72" s="9"/>
      <c r="J72" s="9"/>
    </row>
    <row r="73" spans="1:13" ht="22.5" customHeight="1">
      <c r="A73" s="1" t="s">
        <v>53</v>
      </c>
      <c r="C73" s="6"/>
      <c r="D73" s="9"/>
      <c r="E73" s="9"/>
      <c r="F73" s="9"/>
      <c r="G73" s="9"/>
      <c r="H73" s="9"/>
      <c r="I73" s="9"/>
      <c r="J73" s="9"/>
    </row>
    <row r="74" spans="1:13" ht="22.5" customHeight="1">
      <c r="A74" s="43" t="s">
        <v>54</v>
      </c>
      <c r="C74" s="6"/>
      <c r="D74" s="9"/>
      <c r="E74" s="9"/>
      <c r="F74" s="9"/>
      <c r="G74" s="9"/>
      <c r="H74" s="9"/>
      <c r="I74" s="9"/>
      <c r="J74" s="9"/>
    </row>
    <row r="75" spans="1:13" ht="22.5" customHeight="1" thickBot="1">
      <c r="A75" s="43" t="s">
        <v>55</v>
      </c>
      <c r="C75" s="6"/>
      <c r="D75" s="13">
        <v>433655</v>
      </c>
      <c r="E75" s="9"/>
      <c r="F75" s="13">
        <v>433655</v>
      </c>
      <c r="G75" s="9"/>
      <c r="H75" s="13">
        <v>433655</v>
      </c>
      <c r="I75" s="9"/>
      <c r="J75" s="13">
        <v>433655</v>
      </c>
    </row>
    <row r="76" spans="1:13" ht="22.5" customHeight="1" thickTop="1">
      <c r="A76" s="1" t="s">
        <v>56</v>
      </c>
      <c r="C76" s="6"/>
      <c r="D76" s="9"/>
      <c r="E76" s="9"/>
      <c r="F76" s="9"/>
      <c r="G76" s="9"/>
      <c r="H76" s="9"/>
      <c r="I76" s="9"/>
      <c r="J76" s="9"/>
    </row>
    <row r="77" spans="1:13" ht="22.5" customHeight="1">
      <c r="A77" s="43" t="s">
        <v>54</v>
      </c>
      <c r="C77" s="6"/>
      <c r="D77" s="9"/>
      <c r="E77" s="9"/>
      <c r="F77" s="9"/>
      <c r="G77" s="9"/>
      <c r="H77" s="9"/>
      <c r="I77" s="9"/>
      <c r="J77" s="9"/>
    </row>
    <row r="78" spans="1:13" ht="22.5" customHeight="1">
      <c r="A78" s="43" t="s">
        <v>55</v>
      </c>
      <c r="C78" s="6"/>
      <c r="D78" s="9">
        <v>433655</v>
      </c>
      <c r="E78" s="9"/>
      <c r="F78" s="9">
        <v>433655</v>
      </c>
      <c r="G78" s="9"/>
      <c r="H78" s="9">
        <v>433655</v>
      </c>
      <c r="I78" s="9"/>
      <c r="J78" s="9">
        <v>433655</v>
      </c>
    </row>
    <row r="79" spans="1:13" ht="22.5" customHeight="1">
      <c r="A79" s="1" t="s">
        <v>57</v>
      </c>
      <c r="C79" s="6"/>
      <c r="D79" s="9"/>
      <c r="E79" s="9"/>
      <c r="F79" s="9"/>
      <c r="G79" s="9"/>
      <c r="H79" s="9"/>
      <c r="I79" s="9"/>
      <c r="J79" s="9"/>
    </row>
    <row r="80" spans="1:13" ht="22.5" customHeight="1">
      <c r="A80" s="1" t="s">
        <v>58</v>
      </c>
      <c r="C80" s="6"/>
      <c r="D80" s="9">
        <v>1384395</v>
      </c>
      <c r="E80" s="9"/>
      <c r="F80" s="9">
        <v>1384395</v>
      </c>
      <c r="G80" s="9"/>
      <c r="H80" s="9">
        <v>1384395</v>
      </c>
      <c r="I80" s="9"/>
      <c r="J80" s="9">
        <v>1384395</v>
      </c>
    </row>
    <row r="81" spans="1:14" ht="22.5" customHeight="1">
      <c r="A81" s="1" t="s">
        <v>59</v>
      </c>
      <c r="C81" s="6"/>
      <c r="D81" s="9"/>
      <c r="E81" s="9"/>
      <c r="F81" s="9"/>
      <c r="G81" s="9"/>
      <c r="H81" s="9"/>
      <c r="I81" s="9"/>
      <c r="J81" s="9"/>
    </row>
    <row r="82" spans="1:14" ht="22.5" customHeight="1">
      <c r="A82" s="1" t="s">
        <v>60</v>
      </c>
      <c r="C82" s="6"/>
      <c r="D82" s="9">
        <v>26349</v>
      </c>
      <c r="E82" s="9"/>
      <c r="F82" s="9">
        <v>26349</v>
      </c>
      <c r="G82" s="9"/>
      <c r="H82" s="9">
        <v>26349</v>
      </c>
      <c r="I82" s="9"/>
      <c r="J82" s="9">
        <v>26349</v>
      </c>
    </row>
    <row r="83" spans="1:14" ht="22.5" customHeight="1">
      <c r="A83" s="10" t="s">
        <v>61</v>
      </c>
      <c r="C83" s="6"/>
      <c r="D83" s="90"/>
      <c r="E83" s="90"/>
      <c r="F83" s="90"/>
      <c r="G83" s="90"/>
      <c r="H83" s="90"/>
      <c r="I83" s="90"/>
      <c r="J83" s="90"/>
    </row>
    <row r="84" spans="1:14" ht="22.5" customHeight="1">
      <c r="A84" s="1" t="s">
        <v>62</v>
      </c>
      <c r="C84" s="6"/>
      <c r="D84" s="41"/>
      <c r="F84" s="41"/>
      <c r="G84" s="90"/>
      <c r="H84" s="90"/>
      <c r="I84" s="90"/>
      <c r="J84" s="90"/>
    </row>
    <row r="85" spans="1:14" ht="22.5" customHeight="1">
      <c r="A85" s="1" t="s">
        <v>63</v>
      </c>
      <c r="C85" s="6"/>
      <c r="D85" s="9">
        <v>43365</v>
      </c>
      <c r="E85" s="90"/>
      <c r="F85" s="9">
        <v>43365</v>
      </c>
      <c r="G85" s="90"/>
      <c r="H85" s="9">
        <v>43365</v>
      </c>
      <c r="I85" s="90"/>
      <c r="J85" s="9">
        <v>43365</v>
      </c>
    </row>
    <row r="86" spans="1:14" ht="22.5" customHeight="1">
      <c r="A86" s="1" t="s">
        <v>64</v>
      </c>
      <c r="C86" s="6"/>
      <c r="D86" s="9">
        <v>1090570</v>
      </c>
      <c r="E86" s="90"/>
      <c r="F86" s="9">
        <v>1020777</v>
      </c>
      <c r="G86" s="90"/>
      <c r="H86" s="9">
        <v>1089672</v>
      </c>
      <c r="I86" s="90"/>
      <c r="J86" s="9">
        <v>1019831</v>
      </c>
      <c r="M86" s="92"/>
      <c r="N86" s="37"/>
    </row>
    <row r="87" spans="1:14" ht="22.5" customHeight="1">
      <c r="A87" s="44" t="s">
        <v>65</v>
      </c>
      <c r="C87" s="6"/>
      <c r="D87" s="103">
        <f>SUM(D76:D86)</f>
        <v>2978334</v>
      </c>
      <c r="E87" s="38"/>
      <c r="F87" s="97">
        <f>SUM(F76:F86)</f>
        <v>2908541</v>
      </c>
      <c r="G87" s="38"/>
      <c r="H87" s="103">
        <f>SUM(H76:H86)</f>
        <v>2977436</v>
      </c>
      <c r="I87" s="38"/>
      <c r="J87" s="97">
        <f>SUM(J76:J86)</f>
        <v>2907595</v>
      </c>
    </row>
    <row r="88" spans="1:14" ht="22.5" customHeight="1">
      <c r="A88" s="33"/>
      <c r="C88" s="6"/>
      <c r="D88" s="100"/>
      <c r="E88" s="38"/>
      <c r="F88" s="100"/>
      <c r="G88" s="38"/>
      <c r="H88" s="100"/>
      <c r="I88" s="38"/>
      <c r="J88" s="100"/>
      <c r="L88" s="41"/>
      <c r="M88" s="41"/>
    </row>
    <row r="89" spans="1:14" ht="22.5" customHeight="1" thickBot="1">
      <c r="A89" s="33" t="s">
        <v>66</v>
      </c>
      <c r="C89" s="6"/>
      <c r="D89" s="101">
        <f>D60+D87</f>
        <v>4407092</v>
      </c>
      <c r="E89" s="38"/>
      <c r="F89" s="101">
        <f>F60+F87</f>
        <v>4244851</v>
      </c>
      <c r="G89" s="38"/>
      <c r="H89" s="101">
        <f>H60+H87</f>
        <v>4406158</v>
      </c>
      <c r="I89" s="38"/>
      <c r="J89" s="101">
        <f>J60+J87</f>
        <v>4243837</v>
      </c>
      <c r="K89" s="98"/>
      <c r="L89" s="98"/>
      <c r="M89" s="41"/>
    </row>
    <row r="90" spans="1:14" ht="22.5" customHeight="1" thickTop="1">
      <c r="A90" s="1"/>
      <c r="C90" s="11"/>
      <c r="D90" s="93"/>
      <c r="E90" s="93"/>
      <c r="F90" s="93"/>
      <c r="G90" s="93"/>
      <c r="H90" s="93"/>
      <c r="I90" s="93"/>
      <c r="J90" s="93"/>
      <c r="L90" s="41"/>
      <c r="M90" s="41"/>
    </row>
  </sheetData>
  <mergeCells count="15">
    <mergeCell ref="D4:F4"/>
    <mergeCell ref="H4:J4"/>
    <mergeCell ref="D5:F5"/>
    <mergeCell ref="H5:J5"/>
    <mergeCell ref="D9:J9"/>
    <mergeCell ref="D38:F38"/>
    <mergeCell ref="H38:J38"/>
    <mergeCell ref="D39:F39"/>
    <mergeCell ref="H39:J39"/>
    <mergeCell ref="D70:J70"/>
    <mergeCell ref="D43:J43"/>
    <mergeCell ref="D65:F65"/>
    <mergeCell ref="H65:J65"/>
    <mergeCell ref="D66:F66"/>
    <mergeCell ref="H66:J66"/>
  </mergeCells>
  <pageMargins left="0.8" right="0.8" top="0.48" bottom="0.5" header="0.5" footer="0.5"/>
  <pageSetup paperSize="9" scale="85" firstPageNumber="2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2" manualBreakCount="2">
    <brk id="34" max="16383" man="1"/>
    <brk id="61" max="16383" man="1"/>
  </rowBreaks>
  <customProperties>
    <customPr name="OrphanNamesChecked" r:id="rId2"/>
  </customProperties>
  <ignoredErrors>
    <ignoredError sqref="D87:J8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68ABA-B3C2-4277-915E-E7C16B507D79}">
  <sheetPr>
    <tabColor theme="9" tint="0.79998168889431442"/>
  </sheetPr>
  <dimension ref="A1:O97"/>
  <sheetViews>
    <sheetView view="pageBreakPreview" zoomScale="90" zoomScaleNormal="51" zoomScaleSheetLayoutView="90" workbookViewId="0"/>
  </sheetViews>
  <sheetFormatPr defaultColWidth="8.1796875" defaultRowHeight="22.5" customHeight="1"/>
  <cols>
    <col min="1" max="1" width="45" style="20" customWidth="1"/>
    <col min="2" max="2" width="11.7265625" style="23" customWidth="1"/>
    <col min="3" max="3" width="1" style="15" customWidth="1"/>
    <col min="4" max="4" width="11.6328125" style="15" customWidth="1"/>
    <col min="5" max="5" width="1" style="15" customWidth="1"/>
    <col min="6" max="6" width="11.6328125" style="15" customWidth="1"/>
    <col min="7" max="7" width="1" style="15" customWidth="1"/>
    <col min="8" max="8" width="11.6328125" style="15" customWidth="1"/>
    <col min="9" max="9" width="1" style="15" customWidth="1"/>
    <col min="10" max="10" width="11.6328125" style="15" customWidth="1"/>
    <col min="11" max="12" width="8.1796875" style="15"/>
    <col min="13" max="13" width="17.7265625" style="15" bestFit="1" customWidth="1"/>
    <col min="14" max="14" width="14.36328125" style="15" bestFit="1" customWidth="1"/>
    <col min="15" max="16384" width="8.1796875" style="15"/>
  </cols>
  <sheetData>
    <row r="1" spans="1:15" ht="23.75" customHeight="1">
      <c r="A1" s="28" t="s">
        <v>0</v>
      </c>
      <c r="C1" s="16"/>
      <c r="D1" s="25"/>
      <c r="E1" s="25"/>
      <c r="F1" s="25"/>
      <c r="G1" s="25"/>
      <c r="H1" s="22"/>
      <c r="I1" s="25"/>
      <c r="J1" s="22"/>
    </row>
    <row r="2" spans="1:15" ht="23.75" customHeight="1">
      <c r="A2" s="17" t="s">
        <v>67</v>
      </c>
      <c r="C2" s="16"/>
      <c r="D2" s="25"/>
      <c r="F2" s="25"/>
      <c r="H2" s="25"/>
      <c r="J2" s="25"/>
    </row>
    <row r="3" spans="1:15" s="18" customFormat="1" ht="16.5" customHeight="1">
      <c r="A3" s="26"/>
      <c r="B3" s="26"/>
      <c r="C3" s="26"/>
      <c r="D3" s="26"/>
      <c r="E3" s="26"/>
      <c r="F3" s="26"/>
    </row>
    <row r="4" spans="1:15" ht="20.149999999999999" customHeight="1">
      <c r="C4" s="19"/>
      <c r="D4" s="132" t="s">
        <v>68</v>
      </c>
      <c r="E4" s="132"/>
      <c r="F4" s="132"/>
      <c r="G4" s="29"/>
      <c r="H4" s="132" t="s">
        <v>69</v>
      </c>
      <c r="I4" s="132"/>
      <c r="J4" s="132"/>
    </row>
    <row r="5" spans="1:15" ht="20.149999999999999" customHeight="1">
      <c r="C5" s="19"/>
      <c r="D5" s="132" t="s">
        <v>4</v>
      </c>
      <c r="E5" s="132"/>
      <c r="F5" s="132"/>
      <c r="G5" s="29"/>
      <c r="H5" s="132" t="s">
        <v>4</v>
      </c>
      <c r="I5" s="132"/>
      <c r="J5" s="132"/>
    </row>
    <row r="6" spans="1:15" ht="20.149999999999999" customHeight="1">
      <c r="A6" s="50"/>
      <c r="B6" s="59"/>
      <c r="C6" s="46"/>
      <c r="D6" s="131" t="s">
        <v>70</v>
      </c>
      <c r="E6" s="131"/>
      <c r="F6" s="131"/>
      <c r="G6" s="29"/>
      <c r="H6" s="131" t="s">
        <v>70</v>
      </c>
      <c r="I6" s="131"/>
      <c r="J6" s="131"/>
    </row>
    <row r="7" spans="1:15" ht="20.149999999999999" customHeight="1">
      <c r="A7" s="78"/>
      <c r="B7" s="59"/>
      <c r="C7" s="46"/>
      <c r="D7" s="130" t="s">
        <v>160</v>
      </c>
      <c r="E7" s="131"/>
      <c r="F7" s="131"/>
      <c r="G7" s="29"/>
      <c r="H7" s="130" t="s">
        <v>160</v>
      </c>
      <c r="I7" s="131"/>
      <c r="J7" s="131"/>
    </row>
    <row r="8" spans="1:15" ht="20.149999999999999" customHeight="1">
      <c r="A8" s="50"/>
      <c r="B8" s="107"/>
      <c r="C8" s="46"/>
      <c r="D8" s="6">
        <v>2024</v>
      </c>
      <c r="E8" s="32"/>
      <c r="F8" s="6">
        <v>2023</v>
      </c>
      <c r="G8" s="32"/>
      <c r="H8" s="6">
        <v>2024</v>
      </c>
      <c r="I8" s="32"/>
      <c r="J8" s="6">
        <v>2023</v>
      </c>
    </row>
    <row r="9" spans="1:15" ht="20.149999999999999" customHeight="1">
      <c r="A9" s="50"/>
      <c r="B9" s="59"/>
      <c r="C9" s="46"/>
      <c r="D9" s="129" t="s">
        <v>9</v>
      </c>
      <c r="E9" s="129"/>
      <c r="F9" s="129"/>
      <c r="G9" s="129"/>
      <c r="H9" s="129"/>
      <c r="I9" s="129"/>
      <c r="J9" s="129"/>
    </row>
    <row r="10" spans="1:15" ht="21.65" customHeight="1">
      <c r="A10" s="71" t="s">
        <v>157</v>
      </c>
      <c r="B10" s="59"/>
      <c r="C10" s="46"/>
      <c r="D10" s="51"/>
      <c r="E10" s="65"/>
      <c r="F10" s="51"/>
      <c r="G10" s="65"/>
      <c r="H10" s="51"/>
      <c r="I10" s="65"/>
      <c r="J10" s="51"/>
    </row>
    <row r="11" spans="1:15" ht="21.65" customHeight="1">
      <c r="A11" s="53" t="s">
        <v>71</v>
      </c>
      <c r="B11" s="59"/>
      <c r="C11" s="46"/>
      <c r="D11" s="51"/>
      <c r="E11" s="65"/>
      <c r="F11" s="51"/>
      <c r="G11" s="65"/>
      <c r="H11" s="51"/>
      <c r="I11" s="65"/>
      <c r="J11" s="51"/>
    </row>
    <row r="12" spans="1:15" ht="21.65" customHeight="1">
      <c r="A12" s="53" t="s">
        <v>72</v>
      </c>
      <c r="B12" s="59"/>
      <c r="C12" s="46"/>
      <c r="D12" s="51">
        <v>511154</v>
      </c>
      <c r="E12" s="65"/>
      <c r="F12" s="51">
        <v>482250</v>
      </c>
      <c r="G12" s="65"/>
      <c r="H12" s="51">
        <v>511154</v>
      </c>
      <c r="I12" s="65"/>
      <c r="J12" s="51">
        <v>482250</v>
      </c>
      <c r="N12" s="22"/>
      <c r="O12" s="22"/>
    </row>
    <row r="13" spans="1:15" ht="21.65" customHeight="1">
      <c r="A13" s="53" t="s">
        <v>161</v>
      </c>
      <c r="B13" s="59"/>
      <c r="C13" s="46"/>
      <c r="D13" s="51">
        <v>0</v>
      </c>
      <c r="E13" s="65"/>
      <c r="F13" s="51">
        <v>63700</v>
      </c>
      <c r="G13" s="65"/>
      <c r="H13" s="51">
        <v>0</v>
      </c>
      <c r="I13" s="65"/>
      <c r="J13" s="51">
        <v>14700</v>
      </c>
      <c r="N13" s="22"/>
      <c r="O13" s="22"/>
    </row>
    <row r="14" spans="1:15" ht="21.65" customHeight="1">
      <c r="A14" s="53" t="s">
        <v>74</v>
      </c>
      <c r="B14" s="59"/>
      <c r="C14" s="46"/>
      <c r="D14" s="51">
        <v>4567</v>
      </c>
      <c r="E14" s="65"/>
      <c r="F14" s="51">
        <v>11015</v>
      </c>
      <c r="G14" s="65"/>
      <c r="H14" s="51">
        <v>4564</v>
      </c>
      <c r="I14" s="65"/>
      <c r="J14" s="51">
        <v>11014</v>
      </c>
      <c r="N14" s="22"/>
      <c r="O14" s="22"/>
    </row>
    <row r="15" spans="1:15" ht="21.65" customHeight="1">
      <c r="A15" s="60" t="s">
        <v>158</v>
      </c>
      <c r="B15" s="59"/>
      <c r="C15" s="46"/>
      <c r="D15" s="57">
        <f>SUM(D12:D14)</f>
        <v>515721</v>
      </c>
      <c r="E15" s="65"/>
      <c r="F15" s="57">
        <f>SUM(F12:F14)</f>
        <v>556965</v>
      </c>
      <c r="G15" s="65"/>
      <c r="H15" s="57">
        <f>SUM(H12:H14)</f>
        <v>515718</v>
      </c>
      <c r="I15" s="65"/>
      <c r="J15" s="57">
        <f>SUM(J12:J14)</f>
        <v>507964</v>
      </c>
      <c r="N15" s="22"/>
      <c r="O15" s="22"/>
    </row>
    <row r="16" spans="1:15" ht="13.25" customHeight="1">
      <c r="A16" s="60"/>
      <c r="B16" s="59"/>
      <c r="C16" s="46"/>
      <c r="D16" s="51"/>
      <c r="E16" s="65"/>
      <c r="F16" s="51"/>
      <c r="G16" s="65"/>
      <c r="H16" s="51"/>
      <c r="I16" s="65"/>
      <c r="J16" s="51"/>
      <c r="N16" s="22"/>
      <c r="O16" s="22"/>
    </row>
    <row r="17" spans="1:15" ht="21.65" customHeight="1">
      <c r="A17" s="71" t="s">
        <v>75</v>
      </c>
      <c r="B17" s="59"/>
      <c r="C17" s="46"/>
      <c r="D17" s="51"/>
      <c r="E17" s="65"/>
      <c r="F17" s="51"/>
      <c r="G17" s="65"/>
      <c r="H17" s="51"/>
      <c r="I17" s="65"/>
      <c r="J17" s="51"/>
      <c r="N17" s="22"/>
      <c r="O17" s="22"/>
    </row>
    <row r="18" spans="1:15" ht="21.65" customHeight="1">
      <c r="A18" s="50" t="s">
        <v>76</v>
      </c>
      <c r="B18" s="59"/>
      <c r="C18" s="46"/>
      <c r="D18" s="51">
        <v>330086</v>
      </c>
      <c r="E18" s="65"/>
      <c r="F18" s="105">
        <v>314379</v>
      </c>
      <c r="G18" s="65"/>
      <c r="H18" s="51">
        <v>330086</v>
      </c>
      <c r="I18" s="65"/>
      <c r="J18" s="105">
        <v>314379</v>
      </c>
      <c r="N18" s="22"/>
      <c r="O18" s="22"/>
    </row>
    <row r="19" spans="1:15" ht="21.65" customHeight="1">
      <c r="A19" s="53" t="s">
        <v>77</v>
      </c>
      <c r="B19" s="59"/>
      <c r="C19" s="46"/>
      <c r="D19" s="51">
        <v>38193</v>
      </c>
      <c r="E19" s="65"/>
      <c r="F19" s="105">
        <v>27393</v>
      </c>
      <c r="G19" s="65"/>
      <c r="H19" s="51">
        <v>38193</v>
      </c>
      <c r="I19" s="65"/>
      <c r="J19" s="105">
        <v>27393</v>
      </c>
      <c r="N19" s="22"/>
      <c r="O19" s="22"/>
    </row>
    <row r="20" spans="1:15" ht="21.65" customHeight="1">
      <c r="A20" s="50" t="s">
        <v>78</v>
      </c>
      <c r="B20" s="59"/>
      <c r="C20" s="46"/>
      <c r="D20" s="51">
        <v>63048</v>
      </c>
      <c r="E20" s="65"/>
      <c r="F20" s="105">
        <v>68251</v>
      </c>
      <c r="G20" s="65"/>
      <c r="H20" s="51">
        <v>63023</v>
      </c>
      <c r="I20" s="65"/>
      <c r="J20" s="105">
        <v>68226</v>
      </c>
      <c r="N20" s="22"/>
      <c r="O20" s="22"/>
    </row>
    <row r="21" spans="1:15" ht="23" customHeight="1">
      <c r="A21" s="60" t="s">
        <v>79</v>
      </c>
      <c r="B21" s="59"/>
      <c r="C21" s="46"/>
      <c r="D21" s="57">
        <f>SUM(D18:D20)</f>
        <v>431327</v>
      </c>
      <c r="E21" s="65"/>
      <c r="F21" s="57">
        <f>SUM(F18:F20)</f>
        <v>410023</v>
      </c>
      <c r="G21" s="65"/>
      <c r="H21" s="57">
        <f>SUM(H18:H20)</f>
        <v>431302</v>
      </c>
      <c r="I21" s="65"/>
      <c r="J21" s="57">
        <f>SUM(J18:J20)</f>
        <v>409998</v>
      </c>
      <c r="N21" s="22"/>
      <c r="O21" s="22"/>
    </row>
    <row r="22" spans="1:15" ht="13.25" customHeight="1">
      <c r="A22" s="53"/>
      <c r="B22" s="59"/>
      <c r="C22" s="46"/>
      <c r="D22" s="51"/>
      <c r="E22" s="65"/>
      <c r="F22" s="51"/>
      <c r="G22" s="65"/>
      <c r="H22" s="51"/>
      <c r="I22" s="65"/>
      <c r="J22" s="51"/>
      <c r="N22" s="22"/>
      <c r="O22" s="22"/>
    </row>
    <row r="23" spans="1:15" ht="21.65" customHeight="1">
      <c r="A23" s="45" t="s">
        <v>80</v>
      </c>
      <c r="B23" s="59"/>
      <c r="C23" s="46"/>
      <c r="D23" s="55">
        <f>D15-D21</f>
        <v>84394</v>
      </c>
      <c r="E23" s="67"/>
      <c r="F23" s="55">
        <f>F15-F21</f>
        <v>146942</v>
      </c>
      <c r="G23" s="67"/>
      <c r="H23" s="55">
        <f>H15-H21</f>
        <v>84416</v>
      </c>
      <c r="I23" s="67"/>
      <c r="J23" s="55">
        <f>J15-J21</f>
        <v>97966</v>
      </c>
      <c r="N23" s="22"/>
      <c r="O23" s="22"/>
    </row>
    <row r="24" spans="1:15" ht="21.65" customHeight="1">
      <c r="A24" s="50" t="s">
        <v>81</v>
      </c>
      <c r="B24" s="59"/>
      <c r="C24" s="46"/>
      <c r="D24" s="51">
        <v>-7768</v>
      </c>
      <c r="E24" s="65"/>
      <c r="F24" s="105">
        <v>-9190</v>
      </c>
      <c r="G24" s="65"/>
      <c r="H24" s="51">
        <v>-7768</v>
      </c>
      <c r="I24" s="65"/>
      <c r="J24" s="105">
        <v>-9190</v>
      </c>
      <c r="N24" s="22"/>
      <c r="O24" s="22"/>
    </row>
    <row r="25" spans="1:15" ht="21.65" customHeight="1">
      <c r="A25" s="60" t="s">
        <v>82</v>
      </c>
      <c r="B25" s="59"/>
      <c r="C25" s="46"/>
      <c r="D25" s="72">
        <f>SUM(D23:D24)</f>
        <v>76626</v>
      </c>
      <c r="E25" s="67"/>
      <c r="F25" s="72">
        <f>SUM(F23:F24)</f>
        <v>137752</v>
      </c>
      <c r="G25" s="67"/>
      <c r="H25" s="72">
        <f>SUM(H23:H24)</f>
        <v>76648</v>
      </c>
      <c r="I25" s="67"/>
      <c r="J25" s="72">
        <f>SUM(J23:J24)</f>
        <v>88776</v>
      </c>
      <c r="N25" s="22"/>
      <c r="O25" s="22"/>
    </row>
    <row r="26" spans="1:15" ht="21.65" customHeight="1">
      <c r="A26" s="53" t="s">
        <v>83</v>
      </c>
      <c r="B26" s="59"/>
      <c r="C26" s="46"/>
      <c r="D26" s="105">
        <v>-7804</v>
      </c>
      <c r="E26" s="125"/>
      <c r="F26" s="105">
        <v>-10498</v>
      </c>
      <c r="G26" s="125"/>
      <c r="H26" s="105">
        <v>-7804</v>
      </c>
      <c r="I26" s="65"/>
      <c r="J26" s="105">
        <v>-10498</v>
      </c>
      <c r="N26" s="22"/>
      <c r="O26" s="22"/>
    </row>
    <row r="27" spans="1:15" ht="21.65" customHeight="1">
      <c r="A27" s="45" t="s">
        <v>84</v>
      </c>
      <c r="B27" s="59"/>
      <c r="C27" s="46"/>
      <c r="D27" s="114">
        <f>SUM(D25:D26)</f>
        <v>68822</v>
      </c>
      <c r="E27" s="126"/>
      <c r="F27" s="114">
        <f>SUM(F25:F26)</f>
        <v>127254</v>
      </c>
      <c r="G27" s="126"/>
      <c r="H27" s="114">
        <f>SUM(H25:H26)</f>
        <v>68844</v>
      </c>
      <c r="I27" s="67"/>
      <c r="J27" s="57">
        <f>SUM(J25:J26)</f>
        <v>78278</v>
      </c>
      <c r="N27" s="22"/>
      <c r="O27" s="22"/>
    </row>
    <row r="28" spans="1:15" ht="13.25" customHeight="1">
      <c r="A28" s="45"/>
      <c r="B28" s="59"/>
      <c r="C28" s="46"/>
      <c r="D28" s="105"/>
      <c r="E28" s="127"/>
      <c r="F28" s="105"/>
      <c r="G28" s="126"/>
      <c r="H28" s="105"/>
      <c r="I28" s="67"/>
      <c r="J28" s="51"/>
      <c r="N28" s="22"/>
      <c r="O28" s="22"/>
    </row>
    <row r="29" spans="1:15" ht="21.65" customHeight="1">
      <c r="A29" s="45" t="s">
        <v>85</v>
      </c>
      <c r="B29" s="59"/>
      <c r="C29" s="30"/>
      <c r="D29" s="74"/>
      <c r="E29" s="75"/>
      <c r="F29" s="74"/>
      <c r="G29" s="75"/>
      <c r="H29" s="74"/>
      <c r="I29" s="75"/>
      <c r="J29" s="74"/>
      <c r="N29" s="22"/>
      <c r="O29" s="22"/>
    </row>
    <row r="30" spans="1:15" ht="21.65" customHeight="1">
      <c r="A30" s="79" t="s">
        <v>86</v>
      </c>
      <c r="B30" s="59"/>
      <c r="C30" s="30"/>
      <c r="D30" s="74"/>
      <c r="E30" s="75"/>
      <c r="F30" s="74"/>
      <c r="G30" s="75"/>
      <c r="H30" s="74"/>
      <c r="I30" s="75"/>
      <c r="J30" s="74"/>
      <c r="N30" s="22"/>
      <c r="O30" s="22"/>
    </row>
    <row r="31" spans="1:15" ht="21.65" customHeight="1">
      <c r="A31" s="79" t="s">
        <v>87</v>
      </c>
      <c r="B31" s="59"/>
      <c r="C31" s="30"/>
      <c r="D31" s="74"/>
      <c r="E31" s="75"/>
      <c r="F31" s="74"/>
      <c r="G31" s="75"/>
      <c r="H31" s="74"/>
      <c r="I31" s="75"/>
      <c r="J31" s="74"/>
      <c r="N31" s="22"/>
      <c r="O31" s="22"/>
    </row>
    <row r="32" spans="1:15" ht="21.65" customHeight="1">
      <c r="A32" s="41" t="s">
        <v>88</v>
      </c>
      <c r="B32" s="59"/>
      <c r="C32" s="30"/>
      <c r="D32" s="51">
        <v>0</v>
      </c>
      <c r="E32" s="80"/>
      <c r="F32" s="105">
        <v>18</v>
      </c>
      <c r="G32" s="80"/>
      <c r="H32" s="51">
        <v>0</v>
      </c>
      <c r="I32" s="80"/>
      <c r="J32" s="105">
        <v>18</v>
      </c>
      <c r="N32" s="22"/>
      <c r="O32" s="22"/>
    </row>
    <row r="33" spans="1:15" ht="21.65" customHeight="1">
      <c r="A33" s="41" t="s">
        <v>89</v>
      </c>
      <c r="B33" s="59"/>
      <c r="C33" s="30"/>
      <c r="D33" s="51"/>
      <c r="E33" s="80"/>
      <c r="F33" s="105"/>
      <c r="G33" s="80"/>
      <c r="H33" s="51"/>
      <c r="I33" s="80"/>
      <c r="J33" s="105"/>
      <c r="N33" s="22"/>
      <c r="O33" s="22"/>
    </row>
    <row r="34" spans="1:15" ht="21.65" customHeight="1">
      <c r="A34" s="30" t="s">
        <v>90</v>
      </c>
      <c r="B34" s="59"/>
      <c r="C34" s="30"/>
      <c r="D34" s="51">
        <v>0</v>
      </c>
      <c r="E34" s="80"/>
      <c r="F34" s="105">
        <v>-4</v>
      </c>
      <c r="G34" s="80"/>
      <c r="H34" s="51">
        <v>0</v>
      </c>
      <c r="I34" s="80"/>
      <c r="J34" s="105">
        <v>-4</v>
      </c>
      <c r="N34" s="22"/>
      <c r="O34" s="22"/>
    </row>
    <row r="35" spans="1:15" ht="21.65" customHeight="1">
      <c r="A35" s="44" t="s">
        <v>91</v>
      </c>
      <c r="B35" s="59"/>
      <c r="C35" s="30"/>
      <c r="D35" s="72"/>
      <c r="E35" s="67"/>
      <c r="F35" s="72"/>
      <c r="G35" s="67"/>
      <c r="H35" s="72"/>
      <c r="I35" s="67"/>
      <c r="J35" s="72"/>
      <c r="N35" s="22"/>
      <c r="O35" s="22"/>
    </row>
    <row r="36" spans="1:15" ht="21.65" customHeight="1">
      <c r="A36" s="44" t="s">
        <v>90</v>
      </c>
      <c r="B36" s="59"/>
      <c r="C36" s="30"/>
      <c r="D36" s="55">
        <f>SUM(D32:D34)</f>
        <v>0</v>
      </c>
      <c r="E36" s="67"/>
      <c r="F36" s="55">
        <f>SUM(F32:F34)</f>
        <v>14</v>
      </c>
      <c r="G36" s="67"/>
      <c r="H36" s="55">
        <f>SUM(H32:H34)</f>
        <v>0</v>
      </c>
      <c r="I36" s="67"/>
      <c r="J36" s="55">
        <f>SUM(J32:J34)</f>
        <v>14</v>
      </c>
      <c r="N36" s="22"/>
      <c r="O36" s="22"/>
    </row>
    <row r="37" spans="1:15" ht="21.65" customHeight="1">
      <c r="A37" s="45" t="s">
        <v>92</v>
      </c>
      <c r="B37" s="76"/>
      <c r="C37" s="76"/>
      <c r="D37" s="81"/>
      <c r="E37" s="80"/>
      <c r="F37" s="81"/>
      <c r="G37" s="80"/>
      <c r="H37" s="81"/>
      <c r="I37" s="80"/>
      <c r="J37" s="81"/>
      <c r="N37" s="22"/>
      <c r="O37" s="22"/>
    </row>
    <row r="38" spans="1:15" ht="21.65" customHeight="1">
      <c r="A38" s="45" t="s">
        <v>93</v>
      </c>
      <c r="B38" s="76"/>
      <c r="C38" s="76"/>
      <c r="D38" s="85">
        <f>SUM(D35:D36)</f>
        <v>0</v>
      </c>
      <c r="E38" s="67"/>
      <c r="F38" s="85">
        <f>SUM(F35:F36)</f>
        <v>14</v>
      </c>
      <c r="G38" s="67"/>
      <c r="H38" s="85">
        <f>SUM(H35:H36)</f>
        <v>0</v>
      </c>
      <c r="I38" s="67"/>
      <c r="J38" s="85">
        <f>SUM(J35:J36)</f>
        <v>14</v>
      </c>
      <c r="N38" s="22"/>
      <c r="O38" s="22"/>
    </row>
    <row r="39" spans="1:15" ht="21.65" customHeight="1" thickBot="1">
      <c r="A39" s="60" t="s">
        <v>94</v>
      </c>
      <c r="B39" s="59"/>
      <c r="C39" s="59"/>
      <c r="D39" s="61">
        <f>D27+D38</f>
        <v>68822</v>
      </c>
      <c r="E39" s="67"/>
      <c r="F39" s="61">
        <f>F27+F38</f>
        <v>127268</v>
      </c>
      <c r="G39" s="67"/>
      <c r="H39" s="61">
        <f>H27+H38</f>
        <v>68844</v>
      </c>
      <c r="I39" s="67"/>
      <c r="J39" s="61">
        <f>J27+J38</f>
        <v>78292</v>
      </c>
      <c r="N39" s="22"/>
      <c r="O39" s="22"/>
    </row>
    <row r="40" spans="1:15" ht="13.25" customHeight="1" thickTop="1">
      <c r="A40" s="60"/>
      <c r="B40" s="59"/>
      <c r="C40" s="59"/>
      <c r="D40" s="55"/>
      <c r="E40" s="64"/>
      <c r="F40" s="55"/>
      <c r="G40" s="64"/>
      <c r="H40" s="55"/>
      <c r="I40" s="64"/>
      <c r="J40" s="55"/>
    </row>
    <row r="41" spans="1:15" ht="21.65" customHeight="1" thickBot="1">
      <c r="A41" s="82" t="s">
        <v>95</v>
      </c>
      <c r="B41" s="59"/>
      <c r="C41" s="59"/>
      <c r="D41" s="77">
        <f>D27/433655</f>
        <v>0.15870219414050341</v>
      </c>
      <c r="E41" s="64"/>
      <c r="F41" s="77">
        <f>F27/433655</f>
        <v>0.29344525025654034</v>
      </c>
      <c r="G41" s="64"/>
      <c r="H41" s="77">
        <f>H27/433655</f>
        <v>0.15875292571283625</v>
      </c>
      <c r="I41" s="64"/>
      <c r="J41" s="77">
        <f>J27/433655</f>
        <v>0.18050754632138452</v>
      </c>
    </row>
    <row r="42" spans="1:15" ht="22.5" customHeight="1" thickTop="1">
      <c r="A42" s="17"/>
      <c r="B42" s="59"/>
      <c r="C42" s="46"/>
      <c r="D42" s="73"/>
      <c r="E42" s="73"/>
      <c r="F42" s="73"/>
      <c r="G42" s="67"/>
      <c r="H42" s="55"/>
      <c r="I42" s="67"/>
      <c r="J42" s="55"/>
    </row>
    <row r="43" spans="1:15" ht="22.5" customHeight="1">
      <c r="A43" s="50"/>
      <c r="B43" s="59"/>
      <c r="C43" s="30"/>
      <c r="D43" s="30"/>
      <c r="E43" s="30"/>
      <c r="F43" s="30"/>
      <c r="G43" s="30"/>
      <c r="H43" s="30"/>
      <c r="I43" s="30"/>
      <c r="J43" s="30"/>
    </row>
    <row r="44" spans="1:15" ht="22.5" customHeight="1">
      <c r="A44" s="50"/>
      <c r="B44" s="59"/>
      <c r="C44" s="30"/>
      <c r="D44" s="30"/>
      <c r="E44" s="30"/>
      <c r="F44" s="30"/>
      <c r="G44" s="30"/>
      <c r="H44" s="30"/>
      <c r="I44" s="30"/>
      <c r="J44" s="30"/>
    </row>
    <row r="45" spans="1:15" ht="22.5" customHeight="1">
      <c r="A45" s="50"/>
      <c r="B45" s="59"/>
      <c r="C45" s="30"/>
      <c r="D45" s="30"/>
      <c r="E45" s="30"/>
      <c r="F45" s="30"/>
      <c r="G45" s="30"/>
      <c r="H45" s="30"/>
      <c r="I45" s="30"/>
      <c r="J45" s="30"/>
    </row>
    <row r="46" spans="1:15" ht="22.5" customHeight="1">
      <c r="A46" s="50"/>
      <c r="B46" s="59"/>
      <c r="C46" s="30"/>
      <c r="D46" s="30"/>
      <c r="E46" s="30"/>
      <c r="F46" s="30"/>
      <c r="G46" s="30"/>
      <c r="H46" s="30"/>
      <c r="I46" s="30"/>
      <c r="J46" s="30"/>
    </row>
    <row r="47" spans="1:15" ht="22.5" customHeight="1">
      <c r="A47" s="50"/>
      <c r="B47" s="59"/>
      <c r="C47" s="30"/>
      <c r="D47" s="30"/>
      <c r="E47" s="30"/>
      <c r="F47" s="30"/>
      <c r="G47" s="30"/>
      <c r="H47" s="30"/>
      <c r="I47" s="30"/>
      <c r="J47" s="30"/>
    </row>
    <row r="48" spans="1:15" ht="22.5" customHeight="1">
      <c r="A48" s="50"/>
      <c r="B48" s="59"/>
      <c r="C48" s="30"/>
      <c r="D48" s="30"/>
      <c r="E48" s="30"/>
      <c r="F48" s="30"/>
      <c r="G48" s="30"/>
      <c r="H48" s="30"/>
      <c r="I48" s="30"/>
      <c r="J48" s="30"/>
    </row>
    <row r="49" spans="1:10" ht="22.5" customHeight="1">
      <c r="A49" s="50"/>
      <c r="B49" s="59"/>
      <c r="C49" s="30"/>
      <c r="D49" s="30"/>
      <c r="E49" s="30"/>
      <c r="F49" s="30"/>
      <c r="G49" s="30"/>
      <c r="H49" s="30"/>
      <c r="I49" s="30"/>
      <c r="J49" s="30"/>
    </row>
    <row r="50" spans="1:10" ht="22.5" customHeight="1">
      <c r="A50" s="50"/>
      <c r="B50" s="59"/>
      <c r="C50" s="30"/>
      <c r="D50" s="30"/>
      <c r="E50" s="30"/>
      <c r="F50" s="30"/>
      <c r="G50" s="30"/>
      <c r="H50" s="30"/>
      <c r="I50" s="30"/>
      <c r="J50" s="30"/>
    </row>
    <row r="51" spans="1:10" ht="22.5" customHeight="1">
      <c r="A51" s="50"/>
      <c r="B51" s="59"/>
      <c r="C51" s="30"/>
      <c r="D51" s="30"/>
      <c r="E51" s="30"/>
      <c r="F51" s="30"/>
      <c r="G51" s="30"/>
      <c r="H51" s="30"/>
      <c r="I51" s="30"/>
      <c r="J51" s="30"/>
    </row>
    <row r="52" spans="1:10" ht="22.5" customHeight="1">
      <c r="A52" s="50"/>
      <c r="B52" s="59"/>
      <c r="C52" s="30"/>
      <c r="D52" s="30"/>
      <c r="E52" s="30"/>
      <c r="F52" s="30"/>
      <c r="G52" s="30"/>
      <c r="H52" s="30"/>
      <c r="I52" s="30"/>
      <c r="J52" s="30"/>
    </row>
    <row r="53" spans="1:10" ht="22.5" customHeight="1">
      <c r="A53" s="50"/>
      <c r="B53" s="59"/>
      <c r="C53" s="30"/>
      <c r="D53" s="30"/>
      <c r="E53" s="30"/>
      <c r="F53" s="30"/>
      <c r="G53" s="30"/>
      <c r="H53" s="30"/>
      <c r="I53" s="30"/>
      <c r="J53" s="30"/>
    </row>
    <row r="54" spans="1:10" ht="22.5" customHeight="1">
      <c r="A54" s="50"/>
      <c r="B54" s="59"/>
      <c r="C54" s="30"/>
      <c r="D54" s="30"/>
      <c r="E54" s="30"/>
      <c r="F54" s="30"/>
      <c r="G54" s="30"/>
      <c r="H54" s="30"/>
      <c r="I54" s="30"/>
      <c r="J54" s="30"/>
    </row>
    <row r="55" spans="1:10" ht="22.5" customHeight="1">
      <c r="A55" s="50"/>
      <c r="B55" s="59"/>
      <c r="C55" s="30"/>
      <c r="D55" s="30"/>
      <c r="E55" s="30"/>
      <c r="F55" s="30"/>
      <c r="G55" s="30"/>
      <c r="H55" s="30"/>
      <c r="I55" s="30"/>
      <c r="J55" s="30"/>
    </row>
    <row r="56" spans="1:10" ht="22.5" customHeight="1">
      <c r="A56" s="50"/>
      <c r="B56" s="59"/>
      <c r="C56" s="30"/>
      <c r="D56" s="30"/>
      <c r="E56" s="30"/>
      <c r="F56" s="30"/>
      <c r="G56" s="30"/>
      <c r="H56" s="30"/>
      <c r="I56" s="30"/>
      <c r="J56" s="30"/>
    </row>
    <row r="57" spans="1:10" ht="22.5" customHeight="1">
      <c r="A57" s="50"/>
      <c r="B57" s="59"/>
      <c r="C57" s="30"/>
      <c r="D57" s="30"/>
      <c r="E57" s="30"/>
      <c r="F57" s="30"/>
      <c r="G57" s="30"/>
      <c r="H57" s="30"/>
      <c r="I57" s="30"/>
      <c r="J57" s="30"/>
    </row>
    <row r="58" spans="1:10" ht="22.5" customHeight="1">
      <c r="A58" s="50"/>
      <c r="B58" s="59"/>
      <c r="C58" s="30"/>
      <c r="D58" s="30"/>
      <c r="E58" s="30"/>
      <c r="F58" s="30"/>
      <c r="G58" s="30"/>
      <c r="H58" s="30"/>
      <c r="I58" s="30"/>
      <c r="J58" s="30"/>
    </row>
    <row r="59" spans="1:10" ht="22.5" customHeight="1">
      <c r="A59" s="50"/>
      <c r="B59" s="59"/>
      <c r="C59" s="30"/>
      <c r="D59" s="30"/>
      <c r="E59" s="30"/>
      <c r="F59" s="30"/>
      <c r="G59" s="30"/>
      <c r="H59" s="30"/>
      <c r="I59" s="30"/>
      <c r="J59" s="30"/>
    </row>
    <row r="60" spans="1:10" ht="22.5" customHeight="1">
      <c r="A60" s="50"/>
      <c r="B60" s="59"/>
      <c r="C60" s="30"/>
      <c r="D60" s="30"/>
      <c r="E60" s="30"/>
      <c r="F60" s="30"/>
      <c r="G60" s="30"/>
      <c r="H60" s="30"/>
      <c r="I60" s="30"/>
      <c r="J60" s="30"/>
    </row>
    <row r="61" spans="1:10" ht="22.5" customHeight="1">
      <c r="A61" s="50"/>
      <c r="B61" s="59"/>
      <c r="C61" s="30"/>
      <c r="D61" s="30"/>
      <c r="E61" s="30"/>
      <c r="F61" s="30"/>
      <c r="G61" s="30"/>
      <c r="H61" s="30"/>
      <c r="I61" s="30"/>
      <c r="J61" s="30"/>
    </row>
    <row r="62" spans="1:10" ht="22.5" customHeight="1">
      <c r="A62" s="50"/>
      <c r="B62" s="59"/>
      <c r="C62" s="30"/>
      <c r="D62" s="30"/>
      <c r="E62" s="30"/>
      <c r="F62" s="30"/>
      <c r="G62" s="30"/>
      <c r="H62" s="30"/>
      <c r="I62" s="30"/>
      <c r="J62" s="30"/>
    </row>
    <row r="63" spans="1:10" ht="22.5" customHeight="1">
      <c r="A63" s="50"/>
      <c r="B63" s="59"/>
      <c r="C63" s="30"/>
      <c r="D63" s="30"/>
      <c r="E63" s="30"/>
      <c r="F63" s="30"/>
      <c r="G63" s="30"/>
      <c r="H63" s="30"/>
      <c r="I63" s="30"/>
      <c r="J63" s="30"/>
    </row>
    <row r="64" spans="1:10" ht="22.5" customHeight="1">
      <c r="A64" s="50"/>
      <c r="B64" s="59"/>
      <c r="C64" s="30"/>
      <c r="D64" s="30"/>
      <c r="E64" s="30"/>
      <c r="F64" s="30"/>
      <c r="G64" s="30"/>
      <c r="H64" s="30"/>
      <c r="I64" s="30"/>
      <c r="J64" s="30"/>
    </row>
    <row r="65" spans="1:10" ht="22.5" customHeight="1">
      <c r="A65" s="4"/>
      <c r="B65" s="59"/>
      <c r="C65" s="30"/>
      <c r="D65" s="30"/>
      <c r="E65" s="30"/>
      <c r="F65" s="30"/>
      <c r="G65" s="30"/>
      <c r="H65" s="30"/>
      <c r="I65" s="30"/>
      <c r="J65" s="30"/>
    </row>
    <row r="66" spans="1:10" ht="22.5" customHeight="1">
      <c r="A66" s="50"/>
      <c r="B66" s="59"/>
      <c r="C66" s="30"/>
      <c r="D66" s="30"/>
      <c r="E66" s="30"/>
      <c r="F66" s="30"/>
      <c r="G66" s="30"/>
      <c r="H66" s="30"/>
      <c r="I66" s="30"/>
      <c r="J66" s="30"/>
    </row>
    <row r="67" spans="1:10" ht="22.5" customHeight="1">
      <c r="A67" s="50"/>
      <c r="B67" s="59"/>
      <c r="C67" s="30"/>
      <c r="D67" s="30"/>
      <c r="E67" s="30"/>
      <c r="F67" s="30"/>
      <c r="G67" s="30"/>
      <c r="H67" s="30"/>
      <c r="I67" s="30"/>
      <c r="J67" s="30"/>
    </row>
    <row r="68" spans="1:10" ht="22.5" customHeight="1">
      <c r="A68" s="50"/>
      <c r="B68" s="59"/>
      <c r="C68" s="30"/>
      <c r="D68" s="30"/>
      <c r="E68" s="30"/>
      <c r="F68" s="30"/>
      <c r="G68" s="30"/>
      <c r="H68" s="30"/>
      <c r="I68" s="30"/>
      <c r="J68" s="30"/>
    </row>
    <row r="69" spans="1:10" ht="22.5" customHeight="1">
      <c r="A69" s="50"/>
      <c r="B69" s="59"/>
      <c r="C69" s="30"/>
      <c r="D69" s="30"/>
      <c r="E69" s="30"/>
      <c r="F69" s="30"/>
      <c r="G69" s="30"/>
      <c r="H69" s="30"/>
      <c r="I69" s="30"/>
      <c r="J69" s="30"/>
    </row>
    <row r="70" spans="1:10" ht="22.5" customHeight="1">
      <c r="A70" s="28"/>
      <c r="B70" s="59"/>
      <c r="C70" s="30"/>
      <c r="D70" s="30"/>
      <c r="E70" s="30"/>
      <c r="F70" s="30"/>
      <c r="G70" s="30"/>
      <c r="H70" s="30"/>
      <c r="I70" s="30"/>
      <c r="J70" s="30"/>
    </row>
    <row r="71" spans="1:10" ht="22.5" customHeight="1">
      <c r="A71" s="17"/>
      <c r="B71" s="59"/>
      <c r="C71" s="30"/>
      <c r="D71" s="30"/>
      <c r="E71" s="30"/>
      <c r="F71" s="30"/>
      <c r="G71" s="30"/>
      <c r="H71" s="30"/>
      <c r="I71" s="30"/>
      <c r="J71" s="30"/>
    </row>
    <row r="72" spans="1:10" ht="22.5" customHeight="1">
      <c r="A72" s="50"/>
      <c r="B72" s="59"/>
      <c r="C72" s="30"/>
      <c r="D72" s="30"/>
      <c r="E72" s="30"/>
      <c r="F72" s="30"/>
      <c r="G72" s="30"/>
      <c r="H72" s="30"/>
      <c r="I72" s="30"/>
      <c r="J72" s="30"/>
    </row>
    <row r="73" spans="1:10" ht="22.5" customHeight="1">
      <c r="A73" s="50"/>
      <c r="B73" s="59"/>
      <c r="C73" s="30"/>
      <c r="D73" s="30"/>
      <c r="E73" s="30"/>
      <c r="F73" s="30"/>
      <c r="G73" s="30"/>
      <c r="H73" s="30"/>
      <c r="I73" s="30"/>
      <c r="J73" s="30"/>
    </row>
    <row r="74" spans="1:10" ht="22.5" customHeight="1">
      <c r="A74" s="50"/>
      <c r="B74" s="59"/>
      <c r="C74" s="30"/>
      <c r="D74" s="30"/>
      <c r="E74" s="30"/>
      <c r="F74" s="30"/>
      <c r="G74" s="30"/>
      <c r="H74" s="30"/>
      <c r="I74" s="30"/>
      <c r="J74" s="30"/>
    </row>
    <row r="75" spans="1:10" ht="22.5" customHeight="1">
      <c r="A75" s="50"/>
      <c r="B75" s="59"/>
      <c r="C75" s="30"/>
      <c r="D75" s="30"/>
      <c r="E75" s="30"/>
      <c r="F75" s="30"/>
      <c r="G75" s="30"/>
      <c r="H75" s="30"/>
      <c r="I75" s="30"/>
      <c r="J75" s="30"/>
    </row>
    <row r="76" spans="1:10" ht="22.5" customHeight="1">
      <c r="A76" s="78"/>
      <c r="B76" s="59"/>
      <c r="C76" s="30"/>
      <c r="D76" s="30"/>
      <c r="E76" s="30"/>
      <c r="F76" s="30"/>
      <c r="G76" s="30"/>
      <c r="H76" s="30"/>
      <c r="I76" s="30"/>
      <c r="J76" s="30"/>
    </row>
    <row r="77" spans="1:10" ht="22.5" customHeight="1">
      <c r="A77" s="50"/>
      <c r="B77" s="59"/>
      <c r="C77" s="30"/>
      <c r="D77" s="30"/>
      <c r="E77" s="30"/>
      <c r="F77" s="30"/>
      <c r="G77" s="30"/>
      <c r="H77" s="30"/>
      <c r="I77" s="30"/>
      <c r="J77" s="30"/>
    </row>
    <row r="78" spans="1:10" ht="22.5" customHeight="1">
      <c r="A78" s="50"/>
      <c r="B78" s="59"/>
      <c r="C78" s="30"/>
      <c r="D78" s="30"/>
      <c r="E78" s="30"/>
      <c r="F78" s="30"/>
      <c r="G78" s="30"/>
      <c r="H78" s="30"/>
      <c r="I78" s="30"/>
      <c r="J78" s="30"/>
    </row>
    <row r="79" spans="1:10" ht="22.5" customHeight="1">
      <c r="A79" s="50"/>
      <c r="B79" s="59"/>
      <c r="C79" s="30"/>
      <c r="D79" s="30"/>
      <c r="E79" s="30"/>
      <c r="F79" s="30"/>
      <c r="G79" s="30"/>
      <c r="H79" s="30"/>
      <c r="I79" s="30"/>
      <c r="J79" s="30"/>
    </row>
    <row r="80" spans="1:10" ht="22.5" customHeight="1">
      <c r="A80" s="50"/>
      <c r="B80" s="59"/>
      <c r="C80" s="30"/>
      <c r="D80" s="30"/>
      <c r="E80" s="30"/>
      <c r="F80" s="30"/>
      <c r="G80" s="30"/>
      <c r="H80" s="30"/>
      <c r="I80" s="30"/>
      <c r="J80" s="30"/>
    </row>
    <row r="81" spans="1:10" ht="22.5" customHeight="1">
      <c r="A81" s="50"/>
      <c r="B81" s="59"/>
      <c r="C81" s="30"/>
      <c r="D81" s="30"/>
      <c r="E81" s="30"/>
      <c r="F81" s="30"/>
      <c r="G81" s="30"/>
      <c r="H81" s="30"/>
      <c r="I81" s="30"/>
      <c r="J81" s="30"/>
    </row>
    <row r="82" spans="1:10" ht="22.5" customHeight="1">
      <c r="A82" s="50"/>
      <c r="B82" s="59"/>
      <c r="C82" s="30"/>
      <c r="D82" s="30"/>
      <c r="E82" s="30"/>
      <c r="F82" s="30"/>
      <c r="G82" s="30"/>
      <c r="H82" s="30"/>
      <c r="I82" s="30"/>
      <c r="J82" s="30"/>
    </row>
    <row r="83" spans="1:10" ht="22.5" customHeight="1">
      <c r="A83" s="50"/>
      <c r="B83" s="59"/>
      <c r="C83" s="30"/>
      <c r="D83" s="30"/>
      <c r="E83" s="30"/>
      <c r="F83" s="30"/>
      <c r="G83" s="30"/>
      <c r="H83" s="30"/>
      <c r="I83" s="30"/>
      <c r="J83" s="30"/>
    </row>
    <row r="84" spans="1:10" ht="22.5" customHeight="1">
      <c r="A84" s="50"/>
      <c r="B84" s="59"/>
      <c r="C84" s="30"/>
      <c r="D84" s="30"/>
      <c r="E84" s="30"/>
      <c r="F84" s="30"/>
      <c r="G84" s="30"/>
      <c r="H84" s="30"/>
      <c r="I84" s="30"/>
      <c r="J84" s="30"/>
    </row>
    <row r="85" spans="1:10" ht="22.5" customHeight="1">
      <c r="A85" s="50"/>
      <c r="B85" s="59"/>
      <c r="C85" s="30"/>
      <c r="D85" s="30"/>
      <c r="E85" s="30"/>
      <c r="F85" s="30"/>
      <c r="G85" s="30"/>
      <c r="H85" s="30"/>
      <c r="I85" s="30"/>
      <c r="J85" s="30"/>
    </row>
    <row r="86" spans="1:10" ht="22.5" customHeight="1">
      <c r="A86" s="50"/>
      <c r="B86" s="59"/>
      <c r="C86" s="30"/>
      <c r="D86" s="30"/>
      <c r="E86" s="30"/>
      <c r="F86" s="30"/>
      <c r="G86" s="30"/>
      <c r="H86" s="30"/>
      <c r="I86" s="30"/>
      <c r="J86" s="30"/>
    </row>
    <row r="87" spans="1:10" ht="22.5" customHeight="1">
      <c r="A87" s="50"/>
      <c r="B87" s="59"/>
      <c r="C87" s="30"/>
      <c r="D87" s="30"/>
      <c r="E87" s="30"/>
      <c r="F87" s="30"/>
      <c r="G87" s="30"/>
      <c r="H87" s="30"/>
      <c r="I87" s="30"/>
      <c r="J87" s="30"/>
    </row>
    <row r="88" spans="1:10" ht="22.5" customHeight="1">
      <c r="A88" s="50"/>
      <c r="B88" s="59"/>
      <c r="C88" s="30"/>
      <c r="D88" s="30"/>
      <c r="E88" s="30"/>
      <c r="F88" s="30"/>
      <c r="G88" s="30"/>
      <c r="H88" s="30"/>
      <c r="I88" s="30"/>
      <c r="J88" s="30"/>
    </row>
    <row r="89" spans="1:10" ht="22.5" customHeight="1">
      <c r="A89" s="50"/>
      <c r="B89" s="59"/>
      <c r="C89" s="30"/>
      <c r="D89" s="30"/>
      <c r="E89" s="30"/>
      <c r="F89" s="30"/>
      <c r="G89" s="30"/>
      <c r="H89" s="30"/>
      <c r="I89" s="30"/>
      <c r="J89" s="30"/>
    </row>
    <row r="90" spans="1:10" ht="22.5" customHeight="1">
      <c r="A90" s="50"/>
      <c r="B90" s="59"/>
      <c r="C90" s="30"/>
      <c r="D90" s="30"/>
      <c r="E90" s="30"/>
      <c r="F90" s="30"/>
      <c r="G90" s="30"/>
      <c r="H90" s="30"/>
      <c r="I90" s="30"/>
      <c r="J90" s="30"/>
    </row>
    <row r="91" spans="1:10" ht="22.5" customHeight="1">
      <c r="A91" s="50"/>
      <c r="B91" s="59"/>
      <c r="C91" s="30"/>
      <c r="D91" s="30"/>
      <c r="E91" s="30"/>
      <c r="F91" s="30"/>
      <c r="G91" s="30"/>
      <c r="H91" s="30"/>
      <c r="I91" s="30"/>
      <c r="J91" s="30"/>
    </row>
    <row r="92" spans="1:10" ht="22.5" customHeight="1">
      <c r="A92" s="50"/>
      <c r="B92" s="59"/>
      <c r="C92" s="30"/>
      <c r="D92" s="30"/>
      <c r="E92" s="30"/>
      <c r="F92" s="30"/>
      <c r="G92" s="30"/>
      <c r="H92" s="30"/>
      <c r="I92" s="30"/>
      <c r="J92" s="30"/>
    </row>
    <row r="93" spans="1:10" ht="22.5" customHeight="1">
      <c r="A93" s="50"/>
      <c r="B93" s="59"/>
      <c r="C93" s="30"/>
      <c r="D93" s="30"/>
      <c r="E93" s="30"/>
      <c r="F93" s="30"/>
      <c r="G93" s="30"/>
      <c r="H93" s="30"/>
      <c r="I93" s="30"/>
      <c r="J93" s="30"/>
    </row>
    <row r="94" spans="1:10" ht="22.5" customHeight="1">
      <c r="A94" s="50"/>
      <c r="B94" s="59"/>
      <c r="C94" s="30"/>
      <c r="D94" s="30"/>
      <c r="E94" s="30"/>
      <c r="F94" s="30"/>
      <c r="G94" s="30"/>
      <c r="H94" s="30"/>
      <c r="I94" s="30"/>
      <c r="J94" s="30"/>
    </row>
    <row r="95" spans="1:10" ht="22.5" customHeight="1">
      <c r="A95" s="50"/>
      <c r="B95" s="59"/>
      <c r="C95" s="30"/>
      <c r="D95" s="30"/>
      <c r="E95" s="30"/>
      <c r="F95" s="30"/>
      <c r="G95" s="30"/>
      <c r="H95" s="30"/>
      <c r="I95" s="30"/>
      <c r="J95" s="30"/>
    </row>
    <row r="96" spans="1:10" ht="22.5" customHeight="1">
      <c r="A96" s="50"/>
      <c r="B96" s="59"/>
      <c r="C96" s="30"/>
      <c r="D96" s="30"/>
      <c r="E96" s="30"/>
      <c r="F96" s="30"/>
      <c r="G96" s="30"/>
      <c r="H96" s="30"/>
      <c r="I96" s="30"/>
      <c r="J96" s="30"/>
    </row>
    <row r="97" spans="1:10" ht="22.5" customHeight="1">
      <c r="A97" s="50"/>
      <c r="B97" s="59"/>
      <c r="C97" s="30"/>
      <c r="D97" s="30"/>
      <c r="E97" s="30"/>
      <c r="F97" s="30"/>
      <c r="G97" s="30"/>
      <c r="H97" s="30"/>
      <c r="I97" s="30"/>
      <c r="J97" s="30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79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5BA3F-AD24-4119-A6E6-537B35CDECF3}">
  <sheetPr>
    <tabColor theme="9" tint="0.79998168889431442"/>
  </sheetPr>
  <dimension ref="A1:N49"/>
  <sheetViews>
    <sheetView view="pageBreakPreview" zoomScale="90" zoomScaleNormal="85" zoomScaleSheetLayoutView="90" workbookViewId="0"/>
  </sheetViews>
  <sheetFormatPr defaultColWidth="8.08984375" defaultRowHeight="22.5" customHeight="1"/>
  <cols>
    <col min="1" max="1" width="44.7265625" style="20" customWidth="1"/>
    <col min="2" max="2" width="11.6328125" style="23" customWidth="1"/>
    <col min="3" max="3" width="1" style="15" customWidth="1"/>
    <col min="4" max="4" width="11.7265625" style="15" customWidth="1"/>
    <col min="5" max="5" width="1" style="15" customWidth="1"/>
    <col min="6" max="6" width="11.7265625" style="15" customWidth="1"/>
    <col min="7" max="7" width="1" style="15" customWidth="1"/>
    <col min="8" max="8" width="11.7265625" style="15" customWidth="1"/>
    <col min="9" max="9" width="1" style="15" customWidth="1"/>
    <col min="10" max="10" width="11.7265625" style="15" customWidth="1"/>
    <col min="11" max="11" width="12.1796875" style="15" bestFit="1" customWidth="1"/>
    <col min="12" max="12" width="10.81640625" style="15" bestFit="1" customWidth="1"/>
    <col min="13" max="13" width="17.90625" style="15" bestFit="1" customWidth="1"/>
    <col min="14" max="14" width="13" style="15" customWidth="1"/>
    <col min="15" max="16384" width="8.08984375" style="15"/>
  </cols>
  <sheetData>
    <row r="1" spans="1:14" ht="23.5" customHeight="1">
      <c r="A1" s="28" t="s">
        <v>0</v>
      </c>
      <c r="C1" s="16"/>
      <c r="D1" s="25"/>
      <c r="E1" s="25"/>
      <c r="F1" s="25"/>
      <c r="G1" s="25"/>
      <c r="H1" s="22"/>
      <c r="I1" s="25"/>
      <c r="J1" s="22"/>
    </row>
    <row r="2" spans="1:14" ht="23.5" customHeight="1">
      <c r="A2" s="17" t="s">
        <v>67</v>
      </c>
      <c r="C2" s="16"/>
      <c r="D2" s="25"/>
      <c r="F2" s="25"/>
      <c r="H2" s="25"/>
      <c r="J2" s="25"/>
    </row>
    <row r="3" spans="1:14" s="18" customFormat="1" ht="16.5" customHeight="1">
      <c r="A3" s="26"/>
      <c r="B3" s="26"/>
      <c r="C3" s="26"/>
      <c r="D3" s="26"/>
      <c r="E3" s="26"/>
      <c r="F3" s="26"/>
    </row>
    <row r="4" spans="1:14" ht="20" customHeight="1">
      <c r="C4" s="19"/>
      <c r="D4" s="132" t="s">
        <v>68</v>
      </c>
      <c r="E4" s="132"/>
      <c r="F4" s="132"/>
      <c r="G4" s="29"/>
      <c r="H4" s="132" t="s">
        <v>69</v>
      </c>
      <c r="I4" s="132"/>
      <c r="J4" s="132"/>
    </row>
    <row r="5" spans="1:14" ht="20" customHeight="1">
      <c r="C5" s="19"/>
      <c r="D5" s="132" t="s">
        <v>4</v>
      </c>
      <c r="E5" s="132"/>
      <c r="F5" s="132"/>
      <c r="G5" s="29"/>
      <c r="H5" s="132" t="s">
        <v>4</v>
      </c>
      <c r="I5" s="132"/>
      <c r="J5" s="132"/>
    </row>
    <row r="6" spans="1:14" ht="20" customHeight="1">
      <c r="A6" s="50"/>
      <c r="B6" s="59"/>
      <c r="C6" s="46"/>
      <c r="D6" s="131" t="s">
        <v>159</v>
      </c>
      <c r="E6" s="131"/>
      <c r="F6" s="131"/>
      <c r="G6" s="29"/>
      <c r="H6" s="131" t="s">
        <v>159</v>
      </c>
      <c r="I6" s="131"/>
      <c r="J6" s="131"/>
    </row>
    <row r="7" spans="1:14" ht="20" customHeight="1">
      <c r="A7" s="78"/>
      <c r="B7" s="59"/>
      <c r="C7" s="46"/>
      <c r="D7" s="130" t="s">
        <v>160</v>
      </c>
      <c r="E7" s="131"/>
      <c r="F7" s="131"/>
      <c r="G7" s="29"/>
      <c r="H7" s="130" t="s">
        <v>160</v>
      </c>
      <c r="I7" s="131"/>
      <c r="J7" s="131"/>
    </row>
    <row r="8" spans="1:14" ht="20" customHeight="1">
      <c r="A8" s="50"/>
      <c r="B8" s="107" t="s">
        <v>7</v>
      </c>
      <c r="C8" s="46"/>
      <c r="D8" s="6">
        <v>2024</v>
      </c>
      <c r="E8" s="32"/>
      <c r="F8" s="6">
        <v>2023</v>
      </c>
      <c r="G8" s="32"/>
      <c r="H8" s="6">
        <v>2024</v>
      </c>
      <c r="I8" s="32"/>
      <c r="J8" s="6">
        <v>2023</v>
      </c>
    </row>
    <row r="9" spans="1:14" ht="20" customHeight="1">
      <c r="A9" s="50"/>
      <c r="B9" s="59"/>
      <c r="C9" s="46"/>
      <c r="D9" s="129" t="s">
        <v>9</v>
      </c>
      <c r="E9" s="129"/>
      <c r="F9" s="129"/>
      <c r="G9" s="129"/>
      <c r="H9" s="129"/>
      <c r="I9" s="129"/>
      <c r="J9" s="129"/>
    </row>
    <row r="10" spans="1:14" ht="21.5" customHeight="1">
      <c r="A10" s="71" t="s">
        <v>157</v>
      </c>
      <c r="B10" s="59"/>
      <c r="C10" s="46"/>
      <c r="D10" s="51"/>
      <c r="E10" s="65"/>
      <c r="F10" s="51"/>
      <c r="G10" s="65"/>
      <c r="H10" s="51"/>
      <c r="I10" s="65"/>
      <c r="J10" s="51"/>
    </row>
    <row r="11" spans="1:14" ht="21.5" customHeight="1">
      <c r="A11" s="53" t="s">
        <v>71</v>
      </c>
      <c r="B11" s="59"/>
      <c r="C11" s="46"/>
      <c r="D11" s="51"/>
      <c r="E11" s="65"/>
      <c r="F11" s="51"/>
      <c r="G11" s="65"/>
      <c r="H11" s="51"/>
      <c r="I11" s="65"/>
      <c r="J11" s="51"/>
    </row>
    <row r="12" spans="1:14" ht="21.5" customHeight="1">
      <c r="A12" s="53" t="s">
        <v>72</v>
      </c>
      <c r="B12" s="59" t="s">
        <v>73</v>
      </c>
      <c r="C12" s="46"/>
      <c r="D12" s="105">
        <v>1018018</v>
      </c>
      <c r="E12" s="65"/>
      <c r="F12" s="105">
        <v>948651</v>
      </c>
      <c r="G12" s="65"/>
      <c r="H12" s="105">
        <v>1018018</v>
      </c>
      <c r="I12" s="65"/>
      <c r="J12" s="105">
        <v>948651</v>
      </c>
      <c r="M12" s="22"/>
      <c r="N12" s="22"/>
    </row>
    <row r="13" spans="1:14" ht="21.5" customHeight="1">
      <c r="A13" s="53" t="s">
        <v>161</v>
      </c>
      <c r="B13" s="59"/>
      <c r="C13" s="46"/>
      <c r="D13" s="105">
        <v>0</v>
      </c>
      <c r="E13" s="65"/>
      <c r="F13" s="105">
        <v>63700</v>
      </c>
      <c r="G13" s="65"/>
      <c r="H13" s="105">
        <v>0</v>
      </c>
      <c r="I13" s="65"/>
      <c r="J13" s="105">
        <v>14700</v>
      </c>
      <c r="M13" s="22"/>
      <c r="N13" s="22"/>
    </row>
    <row r="14" spans="1:14" ht="21.5" customHeight="1">
      <c r="A14" s="53" t="s">
        <v>74</v>
      </c>
      <c r="B14" s="59">
        <v>2</v>
      </c>
      <c r="C14" s="46"/>
      <c r="D14" s="105">
        <v>24818</v>
      </c>
      <c r="E14" s="65"/>
      <c r="F14" s="105">
        <v>14333</v>
      </c>
      <c r="G14" s="65"/>
      <c r="H14" s="105">
        <v>24815</v>
      </c>
      <c r="I14" s="65"/>
      <c r="J14" s="105">
        <v>14332</v>
      </c>
      <c r="M14" s="22"/>
      <c r="N14" s="22"/>
    </row>
    <row r="15" spans="1:14" ht="21.5" customHeight="1">
      <c r="A15" s="60" t="s">
        <v>158</v>
      </c>
      <c r="B15" s="59"/>
      <c r="C15" s="46"/>
      <c r="D15" s="114">
        <f>SUM(D12:D14)</f>
        <v>1042836</v>
      </c>
      <c r="E15" s="65"/>
      <c r="F15" s="114">
        <f>SUM(F12:F14)</f>
        <v>1026684</v>
      </c>
      <c r="G15" s="65"/>
      <c r="H15" s="114">
        <f>SUM(H12:H14)</f>
        <v>1042833</v>
      </c>
      <c r="I15" s="65"/>
      <c r="J15" s="57">
        <f>SUM(J12:J14)</f>
        <v>977683</v>
      </c>
      <c r="M15" s="22"/>
      <c r="N15" s="22"/>
    </row>
    <row r="16" spans="1:14" ht="13.25" customHeight="1">
      <c r="A16" s="60"/>
      <c r="B16" s="59"/>
      <c r="C16" s="46"/>
      <c r="D16" s="105"/>
      <c r="E16" s="65"/>
      <c r="F16" s="105"/>
      <c r="G16" s="65"/>
      <c r="H16" s="105"/>
      <c r="I16" s="65"/>
      <c r="J16" s="51"/>
      <c r="M16" s="22"/>
      <c r="N16" s="22"/>
    </row>
    <row r="17" spans="1:14" ht="21.5" customHeight="1">
      <c r="A17" s="71" t="s">
        <v>75</v>
      </c>
      <c r="B17" s="59"/>
      <c r="C17" s="46"/>
      <c r="D17" s="105"/>
      <c r="E17" s="65"/>
      <c r="F17" s="105"/>
      <c r="G17" s="65"/>
      <c r="H17" s="105"/>
      <c r="I17" s="65"/>
      <c r="J17" s="51"/>
      <c r="M17" s="22"/>
      <c r="N17" s="22"/>
    </row>
    <row r="18" spans="1:14" ht="21.5" customHeight="1">
      <c r="A18" s="50" t="s">
        <v>76</v>
      </c>
      <c r="B18" s="59">
        <v>2</v>
      </c>
      <c r="C18" s="46"/>
      <c r="D18" s="105">
        <v>657319</v>
      </c>
      <c r="E18" s="125"/>
      <c r="F18" s="105">
        <v>618138</v>
      </c>
      <c r="G18" s="125"/>
      <c r="H18" s="105">
        <v>657319</v>
      </c>
      <c r="I18" s="65"/>
      <c r="J18" s="105">
        <v>618138</v>
      </c>
      <c r="K18" s="22"/>
      <c r="M18" s="22"/>
      <c r="N18" s="22"/>
    </row>
    <row r="19" spans="1:14" ht="21.5" customHeight="1">
      <c r="A19" s="53" t="s">
        <v>77</v>
      </c>
      <c r="B19" s="59"/>
      <c r="C19" s="46"/>
      <c r="D19" s="105">
        <v>76169</v>
      </c>
      <c r="E19" s="125"/>
      <c r="F19" s="105">
        <v>55451</v>
      </c>
      <c r="G19" s="125"/>
      <c r="H19" s="105">
        <v>76169</v>
      </c>
      <c r="I19" s="65"/>
      <c r="J19" s="105">
        <v>55451</v>
      </c>
      <c r="K19" s="22"/>
      <c r="M19" s="22"/>
      <c r="N19" s="22"/>
    </row>
    <row r="20" spans="1:14" ht="21.5" customHeight="1">
      <c r="A20" s="50" t="s">
        <v>78</v>
      </c>
      <c r="B20" s="59">
        <v>2</v>
      </c>
      <c r="C20" s="46"/>
      <c r="D20" s="105">
        <v>134483</v>
      </c>
      <c r="E20" s="125"/>
      <c r="F20" s="105">
        <v>136394</v>
      </c>
      <c r="G20" s="125"/>
      <c r="H20" s="105">
        <v>134432</v>
      </c>
      <c r="I20" s="65"/>
      <c r="J20" s="105">
        <v>136343</v>
      </c>
      <c r="K20" s="22"/>
      <c r="M20" s="22"/>
      <c r="N20" s="22"/>
    </row>
    <row r="21" spans="1:14" ht="23" customHeight="1">
      <c r="A21" s="60" t="s">
        <v>79</v>
      </c>
      <c r="B21" s="59"/>
      <c r="C21" s="46"/>
      <c r="D21" s="114">
        <f>SUM(D18:D20)</f>
        <v>867971</v>
      </c>
      <c r="E21" s="65"/>
      <c r="F21" s="114">
        <f>SUM(F18:F20)</f>
        <v>809983</v>
      </c>
      <c r="G21" s="65"/>
      <c r="H21" s="114">
        <f>SUM(H18:H20)</f>
        <v>867920</v>
      </c>
      <c r="I21" s="65"/>
      <c r="J21" s="57">
        <f>SUM(J18:J20)</f>
        <v>809932</v>
      </c>
      <c r="K21" s="22"/>
      <c r="L21" s="22"/>
      <c r="M21" s="22"/>
      <c r="N21" s="22"/>
    </row>
    <row r="22" spans="1:14" ht="13.25" customHeight="1">
      <c r="A22" s="53"/>
      <c r="B22" s="59"/>
      <c r="C22" s="46"/>
      <c r="D22" s="105"/>
      <c r="E22" s="65"/>
      <c r="F22" s="105"/>
      <c r="G22" s="65"/>
      <c r="H22" s="105"/>
      <c r="I22" s="65"/>
      <c r="J22" s="51"/>
      <c r="K22" s="22"/>
      <c r="M22" s="22"/>
      <c r="N22" s="22"/>
    </row>
    <row r="23" spans="1:14" ht="21.5" customHeight="1">
      <c r="A23" s="45" t="s">
        <v>80</v>
      </c>
      <c r="B23" s="59"/>
      <c r="C23" s="46"/>
      <c r="D23" s="110">
        <f>D15-D21</f>
        <v>174865</v>
      </c>
      <c r="E23" s="67"/>
      <c r="F23" s="110">
        <f>F15-F21</f>
        <v>216701</v>
      </c>
      <c r="G23" s="67"/>
      <c r="H23" s="110">
        <f>H15-H21</f>
        <v>174913</v>
      </c>
      <c r="I23" s="67"/>
      <c r="J23" s="55">
        <f>J15-J21</f>
        <v>167751</v>
      </c>
      <c r="M23" s="22"/>
      <c r="N23" s="22"/>
    </row>
    <row r="24" spans="1:14" ht="21.5" customHeight="1">
      <c r="A24" s="50" t="s">
        <v>81</v>
      </c>
      <c r="B24" s="59"/>
      <c r="C24" s="46"/>
      <c r="D24" s="105">
        <v>-15721</v>
      </c>
      <c r="E24" s="65"/>
      <c r="F24" s="105">
        <v>-18748</v>
      </c>
      <c r="G24" s="65"/>
      <c r="H24" s="105">
        <v>-15721</v>
      </c>
      <c r="I24" s="65"/>
      <c r="J24" s="105">
        <v>-18748</v>
      </c>
      <c r="M24" s="22"/>
      <c r="N24" s="22"/>
    </row>
    <row r="25" spans="1:14" ht="21.5" customHeight="1">
      <c r="A25" s="60" t="s">
        <v>82</v>
      </c>
      <c r="B25" s="59"/>
      <c r="C25" s="46"/>
      <c r="D25" s="109">
        <f>SUM(D23:D24)</f>
        <v>159144</v>
      </c>
      <c r="E25" s="67"/>
      <c r="F25" s="109">
        <f>SUM(F23:F24)</f>
        <v>197953</v>
      </c>
      <c r="G25" s="67"/>
      <c r="H25" s="109">
        <f>SUM(H23:H24)</f>
        <v>159192</v>
      </c>
      <c r="I25" s="67"/>
      <c r="J25" s="72">
        <f>SUM(J23:J24)</f>
        <v>149003</v>
      </c>
      <c r="M25" s="22"/>
      <c r="N25" s="22"/>
    </row>
    <row r="26" spans="1:14" ht="21.5" customHeight="1">
      <c r="A26" s="53" t="s">
        <v>83</v>
      </c>
      <c r="B26" s="59"/>
      <c r="C26" s="46"/>
      <c r="D26" s="105">
        <v>-26085</v>
      </c>
      <c r="E26" s="125"/>
      <c r="F26" s="105">
        <v>-23754</v>
      </c>
      <c r="G26" s="125"/>
      <c r="H26" s="105">
        <v>-26085</v>
      </c>
      <c r="I26" s="65"/>
      <c r="J26" s="105">
        <v>-23754</v>
      </c>
      <c r="M26" s="22"/>
      <c r="N26" s="22"/>
    </row>
    <row r="27" spans="1:14" ht="21.5" customHeight="1">
      <c r="A27" s="45" t="s">
        <v>84</v>
      </c>
      <c r="B27" s="59"/>
      <c r="C27" s="46"/>
      <c r="D27" s="114">
        <f>SUM(D25:D26)</f>
        <v>133059</v>
      </c>
      <c r="E27" s="67"/>
      <c r="F27" s="114">
        <f>SUM(F25:F26)</f>
        <v>174199</v>
      </c>
      <c r="G27" s="67"/>
      <c r="H27" s="114">
        <f>SUM(H25:H26)</f>
        <v>133107</v>
      </c>
      <c r="I27" s="67"/>
      <c r="J27" s="57">
        <f>SUM(J25:J26)</f>
        <v>125249</v>
      </c>
      <c r="M27" s="22"/>
      <c r="N27" s="22"/>
    </row>
    <row r="28" spans="1:14" ht="13.25" customHeight="1">
      <c r="A28" s="45"/>
      <c r="B28" s="59"/>
      <c r="C28" s="46"/>
      <c r="D28" s="105"/>
      <c r="E28" s="73"/>
      <c r="F28" s="105"/>
      <c r="G28" s="67"/>
      <c r="H28" s="105"/>
      <c r="I28" s="67"/>
      <c r="J28" s="51"/>
      <c r="M28" s="22"/>
      <c r="N28" s="22"/>
    </row>
    <row r="29" spans="1:14" ht="21.5" customHeight="1">
      <c r="A29" s="45" t="s">
        <v>85</v>
      </c>
      <c r="B29" s="59"/>
      <c r="C29" s="30"/>
      <c r="D29" s="115"/>
      <c r="E29" s="116"/>
      <c r="F29" s="115"/>
      <c r="G29" s="116"/>
      <c r="H29" s="115"/>
      <c r="I29" s="75"/>
      <c r="J29" s="74"/>
      <c r="M29" s="22"/>
      <c r="N29" s="22"/>
    </row>
    <row r="30" spans="1:14" ht="21.5" customHeight="1">
      <c r="A30" s="79" t="s">
        <v>86</v>
      </c>
      <c r="B30" s="59"/>
      <c r="C30" s="30"/>
      <c r="D30" s="115"/>
      <c r="E30" s="116"/>
      <c r="F30" s="115"/>
      <c r="G30" s="116"/>
      <c r="H30" s="115"/>
      <c r="I30" s="75"/>
      <c r="J30" s="74"/>
      <c r="M30" s="22"/>
      <c r="N30" s="22"/>
    </row>
    <row r="31" spans="1:14" ht="21.5" customHeight="1">
      <c r="A31" s="79" t="s">
        <v>87</v>
      </c>
      <c r="B31" s="59"/>
      <c r="C31" s="30"/>
      <c r="D31" s="115"/>
      <c r="E31" s="116"/>
      <c r="F31" s="115"/>
      <c r="G31" s="116"/>
      <c r="H31" s="115"/>
      <c r="I31" s="75"/>
      <c r="J31" s="74"/>
      <c r="M31" s="22"/>
      <c r="N31" s="22"/>
    </row>
    <row r="32" spans="1:14" ht="21.5" customHeight="1">
      <c r="A32" s="41" t="s">
        <v>88</v>
      </c>
      <c r="B32" s="59"/>
      <c r="C32" s="30"/>
      <c r="D32" s="105">
        <v>0</v>
      </c>
      <c r="E32" s="117"/>
      <c r="F32" s="105">
        <v>98</v>
      </c>
      <c r="G32" s="117"/>
      <c r="H32" s="105">
        <v>0</v>
      </c>
      <c r="I32" s="80"/>
      <c r="J32" s="105">
        <v>98</v>
      </c>
      <c r="M32" s="22"/>
      <c r="N32" s="22"/>
    </row>
    <row r="33" spans="1:14" ht="21.5" customHeight="1">
      <c r="A33" s="41" t="s">
        <v>89</v>
      </c>
      <c r="B33" s="59"/>
      <c r="C33" s="30"/>
      <c r="D33" s="105"/>
      <c r="E33" s="117"/>
      <c r="F33" s="105"/>
      <c r="G33" s="117"/>
      <c r="H33" s="105"/>
      <c r="I33" s="80"/>
      <c r="J33" s="105"/>
      <c r="M33" s="22"/>
      <c r="N33" s="22"/>
    </row>
    <row r="34" spans="1:14" ht="21.5" customHeight="1">
      <c r="A34" s="30" t="s">
        <v>90</v>
      </c>
      <c r="B34" s="59"/>
      <c r="C34" s="30"/>
      <c r="D34" s="105">
        <v>0</v>
      </c>
      <c r="E34" s="117"/>
      <c r="F34" s="105">
        <v>-20</v>
      </c>
      <c r="G34" s="117"/>
      <c r="H34" s="105">
        <v>0</v>
      </c>
      <c r="I34" s="80"/>
      <c r="J34" s="105">
        <v>-20</v>
      </c>
      <c r="M34" s="22"/>
      <c r="N34" s="22"/>
    </row>
    <row r="35" spans="1:14" ht="21.5" customHeight="1">
      <c r="A35" s="44" t="s">
        <v>91</v>
      </c>
      <c r="B35" s="59"/>
      <c r="C35" s="30"/>
      <c r="D35" s="109"/>
      <c r="E35" s="67"/>
      <c r="F35" s="109"/>
      <c r="G35" s="67"/>
      <c r="H35" s="109"/>
      <c r="I35" s="67"/>
      <c r="J35" s="72"/>
      <c r="M35" s="22"/>
      <c r="N35" s="22"/>
    </row>
    <row r="36" spans="1:14" ht="21.5" customHeight="1">
      <c r="A36" s="44" t="s">
        <v>90</v>
      </c>
      <c r="B36" s="59"/>
      <c r="C36" s="30"/>
      <c r="D36" s="110">
        <f>SUM(D32:D34)</f>
        <v>0</v>
      </c>
      <c r="E36" s="67"/>
      <c r="F36" s="110">
        <f>SUM(F32:F34)</f>
        <v>78</v>
      </c>
      <c r="G36" s="67"/>
      <c r="H36" s="110">
        <f>SUM(H32:H34)</f>
        <v>0</v>
      </c>
      <c r="I36" s="67"/>
      <c r="J36" s="55">
        <f>SUM(J32:J34)</f>
        <v>78</v>
      </c>
      <c r="M36" s="22"/>
      <c r="N36" s="22"/>
    </row>
    <row r="37" spans="1:14" ht="21.5" customHeight="1">
      <c r="A37" s="45" t="s">
        <v>92</v>
      </c>
      <c r="B37" s="76"/>
      <c r="C37" s="76"/>
      <c r="D37" s="118"/>
      <c r="E37" s="117"/>
      <c r="F37" s="118"/>
      <c r="G37" s="117"/>
      <c r="H37" s="118"/>
      <c r="I37" s="80"/>
      <c r="J37" s="81"/>
      <c r="M37" s="22"/>
      <c r="N37" s="22"/>
    </row>
    <row r="38" spans="1:14" ht="21.5" customHeight="1">
      <c r="A38" s="45" t="s">
        <v>93</v>
      </c>
      <c r="B38" s="76"/>
      <c r="C38" s="76"/>
      <c r="D38" s="119">
        <f>SUM(D35:D36)</f>
        <v>0</v>
      </c>
      <c r="E38" s="67"/>
      <c r="F38" s="119">
        <f>SUM(F35:F36)</f>
        <v>78</v>
      </c>
      <c r="G38" s="67"/>
      <c r="H38" s="119">
        <f>SUM(H35:H36)</f>
        <v>0</v>
      </c>
      <c r="I38" s="67"/>
      <c r="J38" s="85">
        <f>SUM(J35:J36)</f>
        <v>78</v>
      </c>
      <c r="M38" s="22"/>
      <c r="N38" s="22"/>
    </row>
    <row r="39" spans="1:14" ht="21.5" customHeight="1" thickBot="1">
      <c r="A39" s="60" t="s">
        <v>94</v>
      </c>
      <c r="B39" s="59"/>
      <c r="C39" s="59"/>
      <c r="D39" s="120">
        <f>D27+D38</f>
        <v>133059</v>
      </c>
      <c r="E39" s="67"/>
      <c r="F39" s="120">
        <f>F27+F38</f>
        <v>174277</v>
      </c>
      <c r="G39" s="67"/>
      <c r="H39" s="120">
        <f>H27+H38</f>
        <v>133107</v>
      </c>
      <c r="I39" s="67"/>
      <c r="J39" s="61">
        <f>J27+J38</f>
        <v>125327</v>
      </c>
      <c r="M39" s="22"/>
      <c r="N39" s="22"/>
    </row>
    <row r="40" spans="1:14" ht="13.25" customHeight="1" thickTop="1">
      <c r="A40" s="60"/>
      <c r="B40" s="59"/>
      <c r="C40" s="59"/>
      <c r="D40" s="55"/>
      <c r="E40" s="64"/>
      <c r="F40" s="55"/>
      <c r="G40" s="64"/>
      <c r="H40" s="55"/>
      <c r="I40" s="64"/>
      <c r="J40" s="55"/>
    </row>
    <row r="41" spans="1:14" ht="21.5" customHeight="1" thickBot="1">
      <c r="A41" s="82" t="s">
        <v>95</v>
      </c>
      <c r="B41" s="59"/>
      <c r="C41" s="59"/>
      <c r="D41" s="77">
        <f>D27/433655</f>
        <v>0.30683146741072975</v>
      </c>
      <c r="E41" s="64"/>
      <c r="F41" s="77">
        <f>F27/433655</f>
        <v>0.40169950767315032</v>
      </c>
      <c r="G41" s="64"/>
      <c r="H41" s="77">
        <f>H27/433655</f>
        <v>0.30694215447763773</v>
      </c>
      <c r="I41" s="64"/>
      <c r="J41" s="77">
        <f>J27/433655</f>
        <v>0.2888217592325697</v>
      </c>
    </row>
    <row r="42" spans="1:14" ht="22.5" customHeight="1" thickTop="1">
      <c r="A42" s="17"/>
      <c r="B42" s="59"/>
      <c r="C42" s="46"/>
      <c r="D42" s="73"/>
      <c r="E42" s="73"/>
      <c r="F42" s="73"/>
      <c r="G42" s="67"/>
      <c r="H42" s="55"/>
      <c r="I42" s="67"/>
      <c r="J42" s="55"/>
    </row>
    <row r="43" spans="1:14" ht="22.5" customHeight="1">
      <c r="A43" s="50"/>
      <c r="B43" s="59"/>
      <c r="C43" s="30"/>
      <c r="D43" s="30"/>
      <c r="E43" s="30"/>
      <c r="F43" s="30"/>
      <c r="G43" s="30"/>
      <c r="H43" s="30"/>
      <c r="I43" s="30"/>
      <c r="J43" s="30"/>
    </row>
    <row r="44" spans="1:14" ht="22.5" customHeight="1">
      <c r="A44" s="50"/>
      <c r="B44" s="59"/>
      <c r="C44" s="30"/>
      <c r="D44" s="30"/>
      <c r="E44" s="30"/>
      <c r="F44" s="30"/>
      <c r="G44" s="30"/>
      <c r="H44" s="30"/>
      <c r="I44" s="30"/>
      <c r="J44" s="30"/>
    </row>
    <row r="45" spans="1:14" ht="22.5" customHeight="1">
      <c r="A45" s="50"/>
      <c r="B45" s="59"/>
      <c r="C45" s="30"/>
      <c r="D45" s="30"/>
      <c r="E45" s="30"/>
      <c r="F45" s="30"/>
      <c r="G45" s="30"/>
      <c r="H45" s="30"/>
      <c r="I45" s="30"/>
      <c r="J45" s="30"/>
    </row>
    <row r="46" spans="1:14" ht="22.5" customHeight="1">
      <c r="A46" s="50"/>
      <c r="B46" s="59"/>
      <c r="C46" s="30"/>
      <c r="D46" s="30"/>
      <c r="E46" s="30"/>
      <c r="F46" s="30"/>
      <c r="G46" s="30"/>
      <c r="H46" s="30"/>
      <c r="I46" s="30"/>
      <c r="J46" s="30"/>
    </row>
    <row r="47" spans="1:14" ht="22.5" customHeight="1">
      <c r="A47" s="50"/>
      <c r="B47" s="59"/>
      <c r="C47" s="30"/>
      <c r="D47" s="30"/>
      <c r="E47" s="30"/>
      <c r="F47" s="30"/>
      <c r="G47" s="30"/>
      <c r="H47" s="30"/>
      <c r="I47" s="30"/>
      <c r="J47" s="30"/>
    </row>
    <row r="48" spans="1:14" ht="22.5" customHeight="1">
      <c r="A48" s="50"/>
      <c r="B48" s="59"/>
      <c r="C48" s="30"/>
      <c r="D48" s="30"/>
      <c r="E48" s="30"/>
      <c r="F48" s="30"/>
      <c r="G48" s="30"/>
      <c r="H48" s="30"/>
      <c r="I48" s="30"/>
      <c r="J48" s="30"/>
    </row>
    <row r="49" spans="1:10" ht="22.5" customHeight="1">
      <c r="A49" s="50"/>
      <c r="B49" s="59"/>
      <c r="C49" s="30"/>
      <c r="D49" s="30"/>
      <c r="E49" s="30"/>
      <c r="F49" s="30"/>
      <c r="G49" s="30"/>
      <c r="H49" s="30"/>
      <c r="I49" s="30"/>
      <c r="J49" s="30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79" firstPageNumber="6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91B2A-0B3F-47FF-9BCE-461A62070A78}">
  <sheetPr>
    <tabColor theme="9" tint="0.79998168889431442"/>
  </sheetPr>
  <dimension ref="A1:Q38"/>
  <sheetViews>
    <sheetView view="pageBreakPreview" zoomScale="90" zoomScaleNormal="53" zoomScaleSheetLayoutView="90" workbookViewId="0"/>
  </sheetViews>
  <sheetFormatPr defaultColWidth="8.1796875" defaultRowHeight="14"/>
  <cols>
    <col min="1" max="1" width="46.453125" style="30" customWidth="1"/>
    <col min="2" max="2" width="9.7265625" style="30" customWidth="1"/>
    <col min="3" max="3" width="1" style="30" customWidth="1"/>
    <col min="4" max="4" width="12.1796875" style="30" customWidth="1"/>
    <col min="5" max="5" width="1" style="30" customWidth="1"/>
    <col min="6" max="6" width="12.1796875" style="30" customWidth="1"/>
    <col min="7" max="7" width="1" style="30" customWidth="1"/>
    <col min="8" max="8" width="12.7265625" style="30" customWidth="1"/>
    <col min="9" max="9" width="1" style="30" customWidth="1"/>
    <col min="10" max="10" width="12.7265625" style="30" customWidth="1"/>
    <col min="11" max="11" width="1" style="30" customWidth="1"/>
    <col min="12" max="12" width="12.7265625" style="30" customWidth="1"/>
    <col min="13" max="13" width="1" style="30" customWidth="1"/>
    <col min="14" max="14" width="12.1796875" style="30" customWidth="1"/>
    <col min="15" max="15" width="1" style="30" customWidth="1"/>
    <col min="16" max="16" width="12.1796875" style="30" customWidth="1"/>
    <col min="17" max="17" width="9.7265625" style="30" bestFit="1" customWidth="1"/>
    <col min="18" max="16384" width="8.1796875" style="30"/>
  </cols>
  <sheetData>
    <row r="1" spans="1:16" ht="22.4" customHeight="1">
      <c r="A1" s="28" t="s">
        <v>0</v>
      </c>
      <c r="B1" s="62"/>
      <c r="C1" s="62"/>
    </row>
    <row r="2" spans="1:16" ht="22.4" customHeight="1">
      <c r="A2" s="26" t="s">
        <v>96</v>
      </c>
      <c r="B2" s="64"/>
      <c r="C2" s="64"/>
      <c r="D2" s="64"/>
      <c r="E2" s="62"/>
      <c r="G2" s="62"/>
    </row>
    <row r="3" spans="1:16" ht="21.65" customHeight="1">
      <c r="A3" s="60"/>
      <c r="B3" s="60"/>
      <c r="C3" s="60"/>
      <c r="D3" s="60"/>
      <c r="E3" s="60"/>
      <c r="F3" s="60"/>
      <c r="G3" s="60"/>
      <c r="H3" s="60"/>
    </row>
    <row r="4" spans="1:16" ht="21.65" customHeight="1">
      <c r="A4" s="46"/>
      <c r="B4" s="46"/>
      <c r="C4" s="46"/>
      <c r="D4" s="132" t="s">
        <v>97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</row>
    <row r="5" spans="1:16" ht="22.25" customHeight="1">
      <c r="A5" s="46"/>
      <c r="B5" s="46"/>
      <c r="C5" s="46"/>
      <c r="D5" s="29"/>
      <c r="E5" s="29"/>
      <c r="F5" s="29"/>
      <c r="G5" s="29"/>
      <c r="H5" s="29"/>
      <c r="I5" s="29"/>
      <c r="J5" s="29"/>
      <c r="K5" s="29"/>
      <c r="L5" s="29"/>
      <c r="M5" s="29"/>
      <c r="N5" s="46" t="s">
        <v>98</v>
      </c>
      <c r="O5" s="29"/>
      <c r="P5" s="29"/>
    </row>
    <row r="6" spans="1:16" ht="22.25" customHeight="1">
      <c r="A6" s="46"/>
      <c r="B6" s="46"/>
      <c r="C6" s="46"/>
      <c r="D6" s="29"/>
      <c r="E6" s="29"/>
      <c r="F6" s="29"/>
      <c r="G6" s="29"/>
      <c r="H6" s="29"/>
      <c r="I6" s="29"/>
      <c r="J6" s="29"/>
      <c r="K6" s="29"/>
      <c r="L6" s="29"/>
      <c r="M6" s="29"/>
      <c r="N6" s="46" t="s">
        <v>99</v>
      </c>
      <c r="O6" s="29"/>
      <c r="P6" s="29"/>
    </row>
    <row r="7" spans="1:16" ht="22.25" customHeight="1">
      <c r="D7" s="46"/>
      <c r="E7" s="46"/>
      <c r="G7" s="46"/>
      <c r="J7" s="133" t="s">
        <v>61</v>
      </c>
      <c r="K7" s="133"/>
      <c r="L7" s="133"/>
      <c r="M7" s="46"/>
      <c r="N7" s="87" t="s">
        <v>100</v>
      </c>
      <c r="O7" s="63"/>
      <c r="P7" s="46"/>
    </row>
    <row r="8" spans="1:16" ht="22.25" customHeight="1">
      <c r="D8" s="46"/>
      <c r="E8" s="46"/>
      <c r="G8" s="46"/>
      <c r="H8" s="46" t="s">
        <v>101</v>
      </c>
      <c r="J8" s="46"/>
      <c r="K8" s="46"/>
      <c r="L8" s="46"/>
      <c r="M8" s="46"/>
      <c r="N8" s="46"/>
      <c r="O8" s="63"/>
      <c r="P8" s="46"/>
    </row>
    <row r="9" spans="1:16" ht="22.25" customHeight="1">
      <c r="D9" s="46" t="s">
        <v>102</v>
      </c>
      <c r="E9" s="46"/>
      <c r="F9" s="46"/>
      <c r="G9" s="46"/>
      <c r="H9" s="46" t="s">
        <v>103</v>
      </c>
      <c r="J9" s="46"/>
      <c r="N9" s="46" t="s">
        <v>104</v>
      </c>
      <c r="O9" s="46"/>
      <c r="P9" s="46"/>
    </row>
    <row r="10" spans="1:16" ht="22.25" customHeight="1">
      <c r="D10" s="46" t="s">
        <v>105</v>
      </c>
      <c r="E10" s="46"/>
      <c r="F10" s="46" t="s">
        <v>106</v>
      </c>
      <c r="G10" s="46"/>
      <c r="H10" s="46" t="s">
        <v>107</v>
      </c>
      <c r="J10" s="46" t="s">
        <v>108</v>
      </c>
      <c r="K10" s="46"/>
      <c r="L10" s="46"/>
      <c r="M10" s="46"/>
      <c r="N10" s="46" t="s">
        <v>109</v>
      </c>
      <c r="O10" s="46"/>
      <c r="P10" s="83" t="s">
        <v>110</v>
      </c>
    </row>
    <row r="11" spans="1:16" ht="22.25" customHeight="1">
      <c r="B11" s="123"/>
      <c r="C11" s="59"/>
      <c r="D11" s="46" t="s">
        <v>111</v>
      </c>
      <c r="E11" s="46"/>
      <c r="F11" s="46" t="s">
        <v>112</v>
      </c>
      <c r="G11" s="46"/>
      <c r="H11" s="46" t="s">
        <v>113</v>
      </c>
      <c r="J11" s="46" t="s">
        <v>114</v>
      </c>
      <c r="K11" s="46"/>
      <c r="L11" s="46" t="s">
        <v>115</v>
      </c>
      <c r="M11" s="46"/>
      <c r="N11" s="46" t="s">
        <v>114</v>
      </c>
      <c r="O11" s="46"/>
      <c r="P11" s="83" t="s">
        <v>116</v>
      </c>
    </row>
    <row r="12" spans="1:16" ht="22.25" customHeight="1">
      <c r="B12" s="64"/>
      <c r="C12" s="64"/>
      <c r="D12" s="129" t="s">
        <v>9</v>
      </c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</row>
    <row r="13" spans="1:16" ht="22.25" customHeight="1">
      <c r="A13" s="64" t="s">
        <v>166</v>
      </c>
      <c r="B13" s="64"/>
      <c r="C13" s="64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ht="22.25" customHeight="1">
      <c r="A14" s="64" t="s">
        <v>117</v>
      </c>
      <c r="B14" s="64"/>
      <c r="C14" s="64"/>
      <c r="D14" s="84">
        <v>433655</v>
      </c>
      <c r="E14" s="67"/>
      <c r="F14" s="84">
        <v>1384395</v>
      </c>
      <c r="G14" s="67"/>
      <c r="H14" s="84">
        <v>26349</v>
      </c>
      <c r="I14" s="67"/>
      <c r="J14" s="84">
        <v>43365</v>
      </c>
      <c r="K14" s="67"/>
      <c r="L14" s="84">
        <v>796697</v>
      </c>
      <c r="M14" s="84"/>
      <c r="N14" s="84">
        <v>-78</v>
      </c>
      <c r="O14" s="67"/>
      <c r="P14" s="84">
        <f>SUM(D14:N14)</f>
        <v>2684383</v>
      </c>
    </row>
    <row r="15" spans="1:16" ht="12" customHeight="1">
      <c r="A15" s="64"/>
      <c r="B15" s="64"/>
      <c r="C15" s="64"/>
      <c r="D15" s="84"/>
      <c r="E15" s="67"/>
      <c r="F15" s="84"/>
      <c r="G15" s="67"/>
      <c r="H15" s="84"/>
      <c r="I15" s="67"/>
      <c r="J15" s="84"/>
      <c r="K15" s="67"/>
      <c r="L15" s="84"/>
      <c r="M15" s="84"/>
      <c r="N15" s="84"/>
      <c r="O15" s="67"/>
      <c r="P15" s="84"/>
    </row>
    <row r="16" spans="1:16" ht="22" customHeight="1">
      <c r="A16" s="36" t="s">
        <v>162</v>
      </c>
      <c r="B16" s="64"/>
      <c r="C16" s="64"/>
      <c r="D16" s="58"/>
      <c r="E16" s="58"/>
      <c r="F16" s="58"/>
      <c r="G16" s="58"/>
      <c r="H16" s="58"/>
      <c r="I16" s="58"/>
      <c r="J16" s="58"/>
      <c r="K16" s="58"/>
      <c r="L16" s="21"/>
      <c r="M16" s="21"/>
      <c r="N16" s="21"/>
      <c r="O16" s="58"/>
      <c r="P16"/>
    </row>
    <row r="17" spans="1:17" ht="22" customHeight="1">
      <c r="A17" s="86" t="s">
        <v>163</v>
      </c>
      <c r="B17"/>
      <c r="C17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P17" s="58"/>
    </row>
    <row r="18" spans="1:17" ht="22" customHeight="1">
      <c r="A18" s="41" t="s">
        <v>164</v>
      </c>
      <c r="B18" s="59"/>
      <c r="C18" s="50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-40547</v>
      </c>
      <c r="M18" s="68"/>
      <c r="N18" s="68">
        <v>0</v>
      </c>
      <c r="P18" s="58">
        <f>SUM(D18:N18)</f>
        <v>-40547</v>
      </c>
    </row>
    <row r="19" spans="1:17" ht="22" customHeight="1">
      <c r="A19" s="86" t="s">
        <v>165</v>
      </c>
      <c r="B19" s="45"/>
      <c r="C19" s="45"/>
      <c r="D19" s="66">
        <f>SUM(D18)</f>
        <v>0</v>
      </c>
      <c r="E19" s="67"/>
      <c r="F19" s="66">
        <f>SUM(F18)</f>
        <v>0</v>
      </c>
      <c r="G19" s="67"/>
      <c r="H19" s="66">
        <f>SUM(H18)</f>
        <v>0</v>
      </c>
      <c r="I19" s="67"/>
      <c r="J19" s="66">
        <f>SUM(J18)</f>
        <v>0</v>
      </c>
      <c r="K19" s="67"/>
      <c r="L19" s="66">
        <f>SUM(L18)</f>
        <v>-40547</v>
      </c>
      <c r="M19" s="84"/>
      <c r="N19" s="66">
        <f>SUM(N18)</f>
        <v>0</v>
      </c>
      <c r="O19" s="67"/>
      <c r="P19" s="66">
        <f>SUM(P18)</f>
        <v>-40547</v>
      </c>
    </row>
    <row r="20" spans="1:17" ht="9.5" customHeight="1">
      <c r="A20" s="45"/>
      <c r="B20" s="45"/>
      <c r="C20" s="45"/>
      <c r="D20" s="68"/>
      <c r="E20" s="58"/>
      <c r="F20" s="58"/>
      <c r="G20" s="58"/>
      <c r="H20" s="58"/>
      <c r="I20" s="58"/>
      <c r="J20" s="58"/>
      <c r="K20" s="58"/>
      <c r="L20" s="113"/>
      <c r="M20" s="113"/>
      <c r="N20" s="113"/>
      <c r="O20" s="58"/>
    </row>
    <row r="21" spans="1:17" ht="23" customHeight="1">
      <c r="A21" s="64" t="s">
        <v>118</v>
      </c>
      <c r="B21" s="64"/>
      <c r="C21" s="64"/>
      <c r="D21" s="67"/>
      <c r="E21" s="58"/>
      <c r="F21" s="58"/>
      <c r="G21" s="58"/>
      <c r="H21" s="58"/>
      <c r="I21" s="58"/>
      <c r="J21" s="58"/>
      <c r="K21" s="58"/>
      <c r="L21" s="113"/>
      <c r="M21" s="113"/>
      <c r="N21" s="113"/>
      <c r="O21" s="58"/>
    </row>
    <row r="22" spans="1:17" ht="22.25" customHeight="1">
      <c r="A22" s="30" t="s">
        <v>119</v>
      </c>
      <c r="D22" s="68">
        <v>0</v>
      </c>
      <c r="E22" s="68"/>
      <c r="F22" s="68">
        <v>0</v>
      </c>
      <c r="G22" s="68"/>
      <c r="H22" s="68">
        <v>0</v>
      </c>
      <c r="I22" s="68"/>
      <c r="J22" s="68">
        <v>0</v>
      </c>
      <c r="K22" s="68"/>
      <c r="L22" s="68">
        <v>174199</v>
      </c>
      <c r="M22" s="68"/>
      <c r="N22" s="68">
        <v>0</v>
      </c>
      <c r="P22" s="58">
        <f>SUM(D22:N22)</f>
        <v>174199</v>
      </c>
    </row>
    <row r="23" spans="1:17" ht="22.25" customHeight="1">
      <c r="A23" s="50" t="s">
        <v>120</v>
      </c>
      <c r="B23" s="50"/>
      <c r="C23" s="50"/>
      <c r="D23" s="68">
        <v>0</v>
      </c>
      <c r="E23" s="68"/>
      <c r="F23" s="68">
        <v>0</v>
      </c>
      <c r="G23" s="68"/>
      <c r="H23" s="68">
        <v>0</v>
      </c>
      <c r="I23" s="68"/>
      <c r="J23" s="68">
        <v>0</v>
      </c>
      <c r="K23" s="68"/>
      <c r="L23" s="68">
        <v>0</v>
      </c>
      <c r="M23" s="68"/>
      <c r="N23" s="68">
        <v>78</v>
      </c>
      <c r="P23" s="58">
        <f>SUM(D23:N23)</f>
        <v>78</v>
      </c>
    </row>
    <row r="24" spans="1:17" ht="22.25" customHeight="1">
      <c r="A24" s="45" t="s">
        <v>94</v>
      </c>
      <c r="B24" s="45"/>
      <c r="C24" s="45"/>
      <c r="D24" s="66">
        <f>SUM(D22:D23)</f>
        <v>0</v>
      </c>
      <c r="E24" s="67"/>
      <c r="F24" s="66">
        <f>SUM(F22:F23)</f>
        <v>0</v>
      </c>
      <c r="G24" s="67"/>
      <c r="H24" s="66">
        <f>SUM(H22:H23)</f>
        <v>0</v>
      </c>
      <c r="I24" s="67"/>
      <c r="J24" s="66">
        <f>SUM(J22:J23)</f>
        <v>0</v>
      </c>
      <c r="K24" s="67"/>
      <c r="L24" s="66">
        <f>SUM(L22:L23)</f>
        <v>174199</v>
      </c>
      <c r="M24" s="84"/>
      <c r="N24" s="66">
        <f>SUM(N22:N23)</f>
        <v>78</v>
      </c>
      <c r="O24" s="67"/>
      <c r="P24" s="66">
        <f>SUM(P22:P23)</f>
        <v>174277</v>
      </c>
    </row>
    <row r="25" spans="1:17" ht="10.5" customHeight="1">
      <c r="A25" s="45"/>
      <c r="B25" s="45"/>
      <c r="C25" s="45"/>
      <c r="D25" s="68"/>
      <c r="E25" s="58"/>
      <c r="F25" s="58"/>
      <c r="G25" s="58"/>
      <c r="H25" s="58"/>
      <c r="I25" s="58"/>
      <c r="J25" s="58"/>
      <c r="K25" s="58"/>
      <c r="L25" s="113"/>
      <c r="M25" s="113"/>
      <c r="N25" s="113"/>
      <c r="O25" s="58"/>
    </row>
    <row r="26" spans="1:17" ht="22.25" customHeight="1" thickBot="1">
      <c r="A26" s="60" t="s">
        <v>167</v>
      </c>
      <c r="B26" s="60"/>
      <c r="C26" s="60"/>
      <c r="D26" s="69">
        <f>SUM(D14,D19,D24)</f>
        <v>433655</v>
      </c>
      <c r="E26" s="70"/>
      <c r="F26" s="69">
        <f>SUM(F14,F19,F24)</f>
        <v>1384395</v>
      </c>
      <c r="G26" s="70"/>
      <c r="H26" s="69">
        <f>SUM(H14,H19,H24)</f>
        <v>26349</v>
      </c>
      <c r="I26" s="70"/>
      <c r="J26" s="69">
        <f>SUM(J14,J19,J24)</f>
        <v>43365</v>
      </c>
      <c r="K26" s="70"/>
      <c r="L26" s="69">
        <f>SUM(L14,L19,L24)</f>
        <v>930349</v>
      </c>
      <c r="M26" s="70"/>
      <c r="N26" s="69">
        <f>SUM(N14,N19,N24)</f>
        <v>0</v>
      </c>
      <c r="O26" s="70"/>
      <c r="P26" s="69">
        <f>SUM(P14,P19,P24)</f>
        <v>2818113</v>
      </c>
      <c r="Q26" s="58"/>
    </row>
    <row r="27" spans="1:17" ht="22.4" customHeight="1" thickTop="1"/>
    <row r="28" spans="1:17" ht="22.4" customHeight="1">
      <c r="P28" s="58"/>
    </row>
    <row r="38" spans="1:1" ht="22.4" customHeight="1">
      <c r="A38" s="3"/>
    </row>
  </sheetData>
  <mergeCells count="3">
    <mergeCell ref="D4:P4"/>
    <mergeCell ref="J7:L7"/>
    <mergeCell ref="D12:P12"/>
  </mergeCells>
  <pageMargins left="0.8" right="0.7" top="0.48" bottom="0.5" header="0.5" footer="0.5"/>
  <pageSetup paperSize="9" scale="85" firstPageNumber="7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95B09-8D3B-475C-BD79-0C7828E660FE}">
  <sheetPr>
    <tabColor theme="9" tint="0.79998168889431442"/>
  </sheetPr>
  <dimension ref="A1:P41"/>
  <sheetViews>
    <sheetView view="pageBreakPreview" zoomScale="90" zoomScaleNormal="52" zoomScaleSheetLayoutView="90" workbookViewId="0"/>
  </sheetViews>
  <sheetFormatPr defaultColWidth="8.1796875" defaultRowHeight="22.4" customHeight="1"/>
  <cols>
    <col min="1" max="1" width="45.54296875" style="30" customWidth="1"/>
    <col min="2" max="2" width="8.90625" style="30" customWidth="1"/>
    <col min="3" max="3" width="9.1796875" style="30" customWidth="1"/>
    <col min="4" max="4" width="13.453125" style="30" customWidth="1"/>
    <col min="5" max="5" width="1" style="30" customWidth="1"/>
    <col min="6" max="6" width="13.453125" style="30" customWidth="1"/>
    <col min="7" max="7" width="1" style="30" customWidth="1"/>
    <col min="8" max="8" width="13.453125" style="30" customWidth="1"/>
    <col min="9" max="9" width="1" style="30" customWidth="1"/>
    <col min="10" max="10" width="13.453125" style="30" customWidth="1"/>
    <col min="11" max="11" width="1" style="30" customWidth="1"/>
    <col min="12" max="12" width="13.453125" style="30" customWidth="1"/>
    <col min="13" max="13" width="1" style="30" customWidth="1"/>
    <col min="14" max="14" width="13.453125" style="30" customWidth="1"/>
    <col min="15" max="15" width="9.7265625" style="30" bestFit="1" customWidth="1"/>
    <col min="16" max="16384" width="8.1796875" style="30"/>
  </cols>
  <sheetData>
    <row r="1" spans="1:16" ht="22.4" customHeight="1">
      <c r="A1" s="28" t="s">
        <v>0</v>
      </c>
      <c r="B1" s="62"/>
      <c r="C1" s="62"/>
    </row>
    <row r="2" spans="1:16" ht="22.4" customHeight="1">
      <c r="A2" s="26" t="s">
        <v>96</v>
      </c>
      <c r="B2" s="64"/>
      <c r="C2" s="64"/>
      <c r="D2" s="64"/>
      <c r="E2" s="62"/>
      <c r="G2" s="62"/>
    </row>
    <row r="3" spans="1:16" ht="21.65" customHeight="1">
      <c r="A3" s="60"/>
      <c r="B3" s="60"/>
      <c r="C3" s="60"/>
      <c r="D3" s="60"/>
      <c r="E3" s="60"/>
      <c r="F3" s="60"/>
      <c r="G3" s="60"/>
      <c r="H3" s="60"/>
    </row>
    <row r="4" spans="1:16" ht="21.65" customHeight="1">
      <c r="A4" s="46"/>
      <c r="B4" s="46"/>
      <c r="C4" s="46"/>
      <c r="D4" s="132" t="s">
        <v>97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6" ht="22.25" customHeight="1">
      <c r="D5" s="46"/>
      <c r="E5" s="46"/>
      <c r="G5" s="46"/>
      <c r="J5" s="133" t="s">
        <v>61</v>
      </c>
      <c r="K5" s="133"/>
      <c r="L5" s="133"/>
      <c r="M5" s="46"/>
      <c r="N5" s="46"/>
    </row>
    <row r="6" spans="1:16" ht="22.25" customHeight="1">
      <c r="D6" s="46"/>
      <c r="E6" s="46"/>
      <c r="G6" s="46"/>
      <c r="H6" s="46" t="s">
        <v>101</v>
      </c>
      <c r="J6" s="46"/>
      <c r="K6" s="46"/>
      <c r="L6" s="46"/>
      <c r="M6" s="46"/>
      <c r="N6" s="46"/>
    </row>
    <row r="7" spans="1:16" ht="22.25" customHeight="1">
      <c r="D7" s="46" t="s">
        <v>102</v>
      </c>
      <c r="E7" s="46"/>
      <c r="F7" s="46"/>
      <c r="G7" s="46"/>
      <c r="H7" s="46" t="s">
        <v>103</v>
      </c>
      <c r="J7" s="46"/>
      <c r="N7" s="46"/>
    </row>
    <row r="8" spans="1:16" ht="22.25" customHeight="1">
      <c r="D8" s="46" t="s">
        <v>105</v>
      </c>
      <c r="E8" s="46"/>
      <c r="F8" s="46" t="s">
        <v>106</v>
      </c>
      <c r="G8" s="46"/>
      <c r="H8" s="46" t="s">
        <v>107</v>
      </c>
      <c r="J8" s="46" t="s">
        <v>108</v>
      </c>
      <c r="K8" s="46"/>
      <c r="L8" s="46"/>
      <c r="M8" s="46"/>
      <c r="N8" s="83" t="s">
        <v>110</v>
      </c>
    </row>
    <row r="9" spans="1:16" ht="22.25" customHeight="1">
      <c r="B9" s="59"/>
      <c r="C9" s="59" t="s">
        <v>7</v>
      </c>
      <c r="D9" s="46" t="s">
        <v>111</v>
      </c>
      <c r="E9" s="46"/>
      <c r="F9" s="46" t="s">
        <v>112</v>
      </c>
      <c r="G9" s="46"/>
      <c r="H9" s="46" t="s">
        <v>113</v>
      </c>
      <c r="J9" s="46" t="s">
        <v>114</v>
      </c>
      <c r="K9" s="46"/>
      <c r="L9" s="46" t="s">
        <v>115</v>
      </c>
      <c r="M9" s="46"/>
      <c r="N9" s="83" t="s">
        <v>116</v>
      </c>
    </row>
    <row r="10" spans="1:16" ht="22.25" customHeight="1">
      <c r="B10" s="64"/>
      <c r="C10" s="64"/>
      <c r="D10" s="129" t="s">
        <v>9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6" ht="22.25" customHeight="1">
      <c r="A11" s="64" t="s">
        <v>168</v>
      </c>
      <c r="B11" s="64"/>
      <c r="C11" s="64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1:16" ht="22.25" customHeight="1">
      <c r="A12" s="64" t="s">
        <v>121</v>
      </c>
      <c r="B12" s="64"/>
      <c r="C12" s="64"/>
      <c r="D12" s="84">
        <v>433655</v>
      </c>
      <c r="E12" s="67"/>
      <c r="F12" s="84">
        <v>1384395</v>
      </c>
      <c r="G12" s="67"/>
      <c r="H12" s="84">
        <v>26349</v>
      </c>
      <c r="I12" s="67"/>
      <c r="J12" s="84">
        <v>43365</v>
      </c>
      <c r="K12" s="67"/>
      <c r="L12" s="84">
        <v>1020777</v>
      </c>
      <c r="M12" s="84"/>
      <c r="N12" s="84">
        <f>SUM(D12:L12)</f>
        <v>2908541</v>
      </c>
    </row>
    <row r="13" spans="1:16" ht="22.25" customHeight="1">
      <c r="A13" s="64"/>
      <c r="B13" s="64"/>
      <c r="C13" s="64"/>
      <c r="D13" s="84"/>
      <c r="E13" s="67"/>
      <c r="F13" s="84"/>
      <c r="G13" s="67"/>
      <c r="H13" s="84"/>
      <c r="I13" s="67"/>
      <c r="J13" s="84"/>
      <c r="K13" s="67"/>
      <c r="L13" s="84"/>
      <c r="M13" s="84"/>
      <c r="N13" s="84"/>
    </row>
    <row r="14" spans="1:16" ht="22" customHeight="1">
      <c r="A14" s="36" t="s">
        <v>162</v>
      </c>
      <c r="B14" s="64"/>
      <c r="C14" s="64"/>
      <c r="D14" s="67"/>
      <c r="E14" s="58"/>
      <c r="F14" s="58"/>
      <c r="G14" s="58"/>
      <c r="H14" s="58"/>
      <c r="I14" s="58"/>
      <c r="J14" s="58"/>
      <c r="K14" s="58"/>
      <c r="L14" s="21"/>
      <c r="M14" s="21"/>
      <c r="N14" s="21"/>
      <c r="O14" s="58"/>
      <c r="P14"/>
    </row>
    <row r="15" spans="1:16" ht="22" customHeight="1">
      <c r="A15" s="86" t="s">
        <v>163</v>
      </c>
      <c r="B15"/>
      <c r="C15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P15" s="58"/>
    </row>
    <row r="16" spans="1:16" ht="22" customHeight="1">
      <c r="A16" s="41" t="s">
        <v>164</v>
      </c>
      <c r="B16" s="59"/>
      <c r="C16" s="123">
        <v>9</v>
      </c>
      <c r="D16" s="68">
        <v>0</v>
      </c>
      <c r="E16" s="68"/>
      <c r="F16" s="68">
        <v>0</v>
      </c>
      <c r="G16" s="68"/>
      <c r="H16" s="68">
        <v>0</v>
      </c>
      <c r="I16" s="68"/>
      <c r="J16" s="68">
        <v>0</v>
      </c>
      <c r="K16" s="68"/>
      <c r="L16" s="68">
        <v>-63266</v>
      </c>
      <c r="M16" s="68"/>
      <c r="N16" s="68">
        <f>SUM(D16:L16)</f>
        <v>-63266</v>
      </c>
      <c r="P16" s="58"/>
    </row>
    <row r="17" spans="1:16" ht="22" customHeight="1">
      <c r="A17" s="86" t="s">
        <v>165</v>
      </c>
      <c r="B17" s="45"/>
      <c r="C17" s="45"/>
      <c r="D17" s="66">
        <f>SUM(D16)</f>
        <v>0</v>
      </c>
      <c r="E17" s="67"/>
      <c r="F17" s="66">
        <f>SUM(F16)</f>
        <v>0</v>
      </c>
      <c r="G17" s="67"/>
      <c r="H17" s="66">
        <f>SUM(H16)</f>
        <v>0</v>
      </c>
      <c r="I17" s="67"/>
      <c r="J17" s="66">
        <f>SUM(J16)</f>
        <v>0</v>
      </c>
      <c r="K17" s="67"/>
      <c r="L17" s="66">
        <f>SUM(L16)</f>
        <v>-63266</v>
      </c>
      <c r="M17" s="84"/>
      <c r="N17" s="66">
        <f>SUM(N16)</f>
        <v>-63266</v>
      </c>
      <c r="O17" s="67"/>
      <c r="P17" s="84"/>
    </row>
    <row r="18" spans="1:16" ht="22.25" customHeight="1">
      <c r="A18" s="45"/>
      <c r="B18" s="45"/>
      <c r="C18" s="45"/>
      <c r="D18" s="68"/>
      <c r="E18" s="58"/>
      <c r="F18" s="58"/>
      <c r="G18" s="58"/>
      <c r="H18" s="58"/>
      <c r="I18" s="58"/>
      <c r="J18" s="58"/>
      <c r="K18" s="58"/>
      <c r="L18" s="21"/>
      <c r="M18" s="21"/>
    </row>
    <row r="19" spans="1:16" ht="22.25" customHeight="1">
      <c r="A19" s="64" t="s">
        <v>118</v>
      </c>
      <c r="B19" s="64"/>
      <c r="C19" s="64"/>
      <c r="D19" s="67"/>
      <c r="E19" s="58"/>
      <c r="F19" s="58"/>
      <c r="G19" s="58"/>
      <c r="H19" s="58"/>
      <c r="I19" s="58"/>
      <c r="J19" s="58"/>
      <c r="K19" s="58"/>
      <c r="L19" s="21"/>
      <c r="M19" s="21"/>
    </row>
    <row r="20" spans="1:16" ht="22.25" customHeight="1">
      <c r="A20" s="30" t="s">
        <v>119</v>
      </c>
      <c r="D20" s="68">
        <v>0</v>
      </c>
      <c r="E20" s="68"/>
      <c r="F20" s="68">
        <v>0</v>
      </c>
      <c r="G20" s="68"/>
      <c r="H20" s="68">
        <v>0</v>
      </c>
      <c r="I20" s="68"/>
      <c r="J20" s="68">
        <v>0</v>
      </c>
      <c r="K20" s="68"/>
      <c r="L20" s="68">
        <v>133059</v>
      </c>
      <c r="M20" s="68"/>
      <c r="N20" s="58">
        <f>SUM(D20:M20)</f>
        <v>133059</v>
      </c>
    </row>
    <row r="21" spans="1:16" ht="23" customHeight="1">
      <c r="A21" s="45" t="s">
        <v>94</v>
      </c>
      <c r="B21" s="45"/>
      <c r="C21" s="45"/>
      <c r="D21" s="66">
        <f>SUM(D20:D20)</f>
        <v>0</v>
      </c>
      <c r="E21" s="67"/>
      <c r="F21" s="66">
        <f>SUM(F20:F20)</f>
        <v>0</v>
      </c>
      <c r="G21" s="67"/>
      <c r="H21" s="66">
        <f>SUM(H20:H20)</f>
        <v>0</v>
      </c>
      <c r="I21" s="67"/>
      <c r="J21" s="66">
        <f>SUM(J20:J20)</f>
        <v>0</v>
      </c>
      <c r="K21" s="67"/>
      <c r="L21" s="66">
        <f>SUM(L20:L20)</f>
        <v>133059</v>
      </c>
      <c r="M21" s="84"/>
      <c r="N21" s="66">
        <f>SUM(N20:N20)</f>
        <v>133059</v>
      </c>
    </row>
    <row r="22" spans="1:16" ht="22.25" customHeight="1">
      <c r="A22" s="45"/>
      <c r="B22" s="45"/>
      <c r="C22" s="45"/>
      <c r="D22" s="68"/>
      <c r="E22" s="58"/>
      <c r="F22" s="58"/>
      <c r="G22" s="58"/>
      <c r="H22" s="58"/>
      <c r="I22" s="58"/>
      <c r="J22" s="58"/>
      <c r="K22" s="58"/>
      <c r="L22" s="21"/>
      <c r="M22" s="21"/>
    </row>
    <row r="23" spans="1:16" ht="22.25" customHeight="1" thickBot="1">
      <c r="A23" s="60" t="s">
        <v>169</v>
      </c>
      <c r="B23" s="60"/>
      <c r="C23" s="60"/>
      <c r="D23" s="69">
        <f>SUM(D12,D17,D21)</f>
        <v>433655</v>
      </c>
      <c r="E23" s="70"/>
      <c r="F23" s="69">
        <f>SUM(F12,F17,F21)</f>
        <v>1384395</v>
      </c>
      <c r="G23" s="70"/>
      <c r="H23" s="69">
        <f>SUM(H12,H17,H21)</f>
        <v>26349</v>
      </c>
      <c r="I23" s="70"/>
      <c r="J23" s="69">
        <f>SUM(J12,J17,J21)</f>
        <v>43365</v>
      </c>
      <c r="K23" s="70"/>
      <c r="L23" s="69">
        <f>SUM(L12,L17,L21)</f>
        <v>1090570</v>
      </c>
      <c r="M23" s="70"/>
      <c r="N23" s="69">
        <f>SUM(N12,N17,N21)</f>
        <v>2978334</v>
      </c>
      <c r="O23" s="58"/>
    </row>
    <row r="24" spans="1:16" ht="22.4" customHeight="1" thickTop="1">
      <c r="N24" s="58"/>
    </row>
    <row r="25" spans="1:16" ht="22.4" customHeight="1">
      <c r="N25" s="58"/>
    </row>
    <row r="35" spans="1:1" ht="22.4" customHeight="1">
      <c r="A35" s="3"/>
    </row>
    <row r="40" spans="1:1" ht="22.4" customHeight="1">
      <c r="A40" s="45"/>
    </row>
    <row r="41" spans="1:1" ht="22.4" customHeight="1">
      <c r="A41" s="64"/>
    </row>
  </sheetData>
  <mergeCells count="3">
    <mergeCell ref="D10:N10"/>
    <mergeCell ref="D4:N4"/>
    <mergeCell ref="J5:L5"/>
  </mergeCells>
  <pageMargins left="0.8" right="0.8" top="0.48" bottom="0.5" header="0.5" footer="0.5"/>
  <pageSetup paperSize="9" scale="85" firstPageNumber="8" fitToHeight="0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  <ignoredErrors>
    <ignoredError sqref="N1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81C7-2B27-42CF-9461-884D6D4756EE}">
  <sheetPr>
    <tabColor theme="9" tint="0.79998168889431442"/>
  </sheetPr>
  <dimension ref="A1:Q35"/>
  <sheetViews>
    <sheetView view="pageBreakPreview" zoomScale="90" zoomScaleNormal="54" zoomScaleSheetLayoutView="90" workbookViewId="0"/>
  </sheetViews>
  <sheetFormatPr defaultColWidth="8.1796875" defaultRowHeight="14"/>
  <cols>
    <col min="1" max="1" width="46.08984375" style="30" customWidth="1"/>
    <col min="2" max="2" width="7.54296875" style="30" customWidth="1"/>
    <col min="3" max="3" width="1.26953125" style="30" customWidth="1"/>
    <col min="4" max="4" width="12.90625" style="30" customWidth="1"/>
    <col min="5" max="5" width="1" style="30" customWidth="1"/>
    <col min="6" max="6" width="12.90625" style="30" customWidth="1"/>
    <col min="7" max="7" width="1" style="30" customWidth="1"/>
    <col min="8" max="8" width="12.90625" style="30" customWidth="1"/>
    <col min="9" max="9" width="1" style="30" customWidth="1"/>
    <col min="10" max="10" width="12.90625" style="30" customWidth="1"/>
    <col min="11" max="11" width="1" style="30" customWidth="1"/>
    <col min="12" max="12" width="12.90625" style="30" customWidth="1"/>
    <col min="13" max="13" width="1" style="30" customWidth="1"/>
    <col min="14" max="14" width="12.90625" style="30" customWidth="1"/>
    <col min="15" max="15" width="1" style="30" customWidth="1"/>
    <col min="16" max="16" width="12.90625" style="30" customWidth="1"/>
    <col min="17" max="17" width="11.1796875" style="30" bestFit="1" customWidth="1"/>
    <col min="18" max="16384" width="8.1796875" style="30"/>
  </cols>
  <sheetData>
    <row r="1" spans="1:16" ht="22.4" customHeight="1">
      <c r="A1" s="28" t="s">
        <v>0</v>
      </c>
      <c r="B1" s="62"/>
      <c r="C1" s="62"/>
    </row>
    <row r="2" spans="1:16" ht="22.4" customHeight="1">
      <c r="A2" s="26" t="s">
        <v>96</v>
      </c>
      <c r="B2" s="64"/>
      <c r="C2" s="64"/>
      <c r="D2" s="64"/>
      <c r="E2" s="62"/>
      <c r="G2" s="62"/>
    </row>
    <row r="3" spans="1:16" ht="21.65" customHeight="1">
      <c r="A3" s="60"/>
      <c r="B3" s="60"/>
      <c r="C3" s="60"/>
      <c r="D3" s="60"/>
      <c r="E3" s="60"/>
      <c r="F3" s="60"/>
      <c r="G3" s="60"/>
      <c r="H3" s="60"/>
    </row>
    <row r="4" spans="1:16" ht="21.65" customHeight="1">
      <c r="A4" s="46"/>
      <c r="B4" s="46"/>
      <c r="C4" s="46"/>
      <c r="D4" s="132" t="s">
        <v>122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</row>
    <row r="5" spans="1:16" ht="22.25" customHeight="1">
      <c r="A5" s="46"/>
      <c r="B5" s="46"/>
      <c r="C5" s="46"/>
      <c r="D5" s="29"/>
      <c r="E5" s="29"/>
      <c r="F5" s="29"/>
      <c r="G5" s="29"/>
      <c r="H5" s="29"/>
      <c r="I5" s="29"/>
      <c r="J5" s="29"/>
      <c r="K5" s="29"/>
      <c r="L5" s="29"/>
      <c r="M5" s="29"/>
      <c r="N5" s="46" t="s">
        <v>98</v>
      </c>
      <c r="O5" s="29"/>
      <c r="P5" s="29"/>
    </row>
    <row r="6" spans="1:16" ht="22.25" customHeight="1">
      <c r="A6" s="46"/>
      <c r="B6" s="46"/>
      <c r="C6" s="46"/>
      <c r="D6" s="29"/>
      <c r="E6" s="29"/>
      <c r="F6" s="29"/>
      <c r="G6" s="29"/>
      <c r="H6" s="29"/>
      <c r="I6" s="29"/>
      <c r="J6" s="29"/>
      <c r="K6" s="29"/>
      <c r="L6" s="29"/>
      <c r="M6" s="29"/>
      <c r="N6" s="46" t="s">
        <v>99</v>
      </c>
      <c r="O6" s="29"/>
      <c r="P6" s="29"/>
    </row>
    <row r="7" spans="1:16" ht="22.25" customHeight="1">
      <c r="D7" s="46"/>
      <c r="E7" s="46"/>
      <c r="G7" s="46"/>
      <c r="J7" s="133" t="s">
        <v>61</v>
      </c>
      <c r="K7" s="133"/>
      <c r="L7" s="133"/>
      <c r="M7" s="46"/>
      <c r="N7" s="87" t="s">
        <v>100</v>
      </c>
      <c r="O7" s="63"/>
      <c r="P7" s="46"/>
    </row>
    <row r="8" spans="1:16" ht="22.25" customHeight="1">
      <c r="D8" s="46"/>
      <c r="E8" s="46"/>
      <c r="G8" s="46"/>
      <c r="H8" s="30" t="s">
        <v>101</v>
      </c>
      <c r="J8" s="46"/>
      <c r="K8" s="46"/>
      <c r="L8" s="46"/>
      <c r="M8" s="46"/>
      <c r="N8" s="46"/>
      <c r="O8" s="63"/>
      <c r="P8" s="46"/>
    </row>
    <row r="9" spans="1:16" ht="22.25" customHeight="1">
      <c r="D9" s="46" t="s">
        <v>102</v>
      </c>
      <c r="E9" s="46"/>
      <c r="F9" s="46"/>
      <c r="G9" s="46"/>
      <c r="H9" s="46" t="s">
        <v>103</v>
      </c>
      <c r="J9" s="46"/>
      <c r="N9" s="46" t="s">
        <v>104</v>
      </c>
      <c r="O9" s="46"/>
      <c r="P9" s="46"/>
    </row>
    <row r="10" spans="1:16" ht="22.25" customHeight="1">
      <c r="D10" s="46" t="s">
        <v>105</v>
      </c>
      <c r="E10" s="46"/>
      <c r="F10" s="46" t="s">
        <v>106</v>
      </c>
      <c r="G10" s="46"/>
      <c r="H10" s="46" t="s">
        <v>107</v>
      </c>
      <c r="J10" s="46" t="s">
        <v>108</v>
      </c>
      <c r="K10" s="46"/>
      <c r="L10" s="46"/>
      <c r="M10" s="46"/>
      <c r="N10" s="46" t="s">
        <v>109</v>
      </c>
      <c r="O10" s="46"/>
      <c r="P10" s="83" t="s">
        <v>110</v>
      </c>
    </row>
    <row r="11" spans="1:16" ht="22.25" customHeight="1">
      <c r="B11" s="123"/>
      <c r="C11" s="59"/>
      <c r="D11" s="46" t="s">
        <v>111</v>
      </c>
      <c r="E11" s="46"/>
      <c r="F11" s="46" t="s">
        <v>112</v>
      </c>
      <c r="G11" s="46"/>
      <c r="H11" s="46" t="s">
        <v>113</v>
      </c>
      <c r="J11" s="46" t="s">
        <v>114</v>
      </c>
      <c r="K11" s="46"/>
      <c r="L11" s="46" t="s">
        <v>115</v>
      </c>
      <c r="M11" s="46"/>
      <c r="N11" s="46" t="s">
        <v>114</v>
      </c>
      <c r="O11" s="46"/>
      <c r="P11" s="83" t="s">
        <v>116</v>
      </c>
    </row>
    <row r="12" spans="1:16" ht="22.25" customHeight="1">
      <c r="B12" s="64"/>
      <c r="C12" s="64"/>
      <c r="D12" s="129" t="s">
        <v>9</v>
      </c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</row>
    <row r="13" spans="1:16" ht="22.25" customHeight="1">
      <c r="A13" s="64" t="s">
        <v>166</v>
      </c>
      <c r="B13" s="64"/>
      <c r="C13" s="64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</row>
    <row r="14" spans="1:16" ht="22.25" customHeight="1">
      <c r="A14" s="64" t="s">
        <v>117</v>
      </c>
      <c r="B14" s="64"/>
      <c r="C14" s="64"/>
      <c r="D14" s="84">
        <v>433655</v>
      </c>
      <c r="E14" s="67"/>
      <c r="F14" s="84">
        <v>1384395</v>
      </c>
      <c r="G14" s="67"/>
      <c r="H14" s="84">
        <v>26349</v>
      </c>
      <c r="I14" s="67"/>
      <c r="J14" s="84">
        <v>43365</v>
      </c>
      <c r="K14" s="67"/>
      <c r="L14" s="84">
        <v>844650</v>
      </c>
      <c r="M14" s="84"/>
      <c r="N14" s="84">
        <v>-78</v>
      </c>
      <c r="O14" s="67"/>
      <c r="P14" s="84">
        <f>SUM(D14:N14)</f>
        <v>2732336</v>
      </c>
    </row>
    <row r="15" spans="1:16" ht="13" customHeight="1">
      <c r="A15" s="64"/>
      <c r="B15" s="64"/>
      <c r="C15" s="64"/>
      <c r="D15" s="84"/>
      <c r="E15" s="67"/>
      <c r="F15" s="84"/>
      <c r="G15" s="67"/>
      <c r="H15" s="84"/>
      <c r="I15" s="67"/>
      <c r="J15" s="84"/>
      <c r="K15" s="67"/>
      <c r="L15" s="84"/>
      <c r="M15" s="84"/>
      <c r="N15" s="84"/>
      <c r="O15" s="67"/>
      <c r="P15" s="84"/>
    </row>
    <row r="16" spans="1:16" ht="22" customHeight="1">
      <c r="A16" s="36" t="s">
        <v>162</v>
      </c>
      <c r="B16" s="64"/>
      <c r="C16" s="64"/>
      <c r="D16" s="58"/>
      <c r="E16" s="58"/>
      <c r="F16" s="58"/>
      <c r="G16" s="58"/>
      <c r="H16" s="58"/>
      <c r="I16" s="58"/>
      <c r="J16" s="58"/>
      <c r="K16" s="58"/>
      <c r="L16" s="21"/>
      <c r="M16" s="21"/>
      <c r="N16" s="21"/>
      <c r="O16" s="58"/>
      <c r="P16"/>
    </row>
    <row r="17" spans="1:17" ht="22" customHeight="1">
      <c r="A17" s="86" t="s">
        <v>170</v>
      </c>
      <c r="B17"/>
      <c r="C17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P17" s="58"/>
    </row>
    <row r="18" spans="1:17" ht="22" customHeight="1">
      <c r="A18" s="41" t="s">
        <v>164</v>
      </c>
      <c r="B18" s="47"/>
      <c r="D18" s="68">
        <v>0</v>
      </c>
      <c r="E18" s="68"/>
      <c r="F18" s="68">
        <v>0</v>
      </c>
      <c r="G18" s="68"/>
      <c r="H18" s="68">
        <v>0</v>
      </c>
      <c r="I18" s="68"/>
      <c r="J18" s="68">
        <v>0</v>
      </c>
      <c r="K18" s="68"/>
      <c r="L18" s="68">
        <v>-40547</v>
      </c>
      <c r="M18" s="68"/>
      <c r="N18" s="68">
        <v>0</v>
      </c>
      <c r="P18" s="58">
        <f>SUM(D18:N18)</f>
        <v>-40547</v>
      </c>
    </row>
    <row r="19" spans="1:17" ht="22" customHeight="1">
      <c r="A19" s="86" t="s">
        <v>171</v>
      </c>
      <c r="B19" s="45"/>
      <c r="C19" s="45"/>
      <c r="D19" s="66">
        <f>SUM(D18)</f>
        <v>0</v>
      </c>
      <c r="E19" s="84"/>
      <c r="F19" s="66">
        <f t="shared" ref="F19:P19" si="0">SUM(F18)</f>
        <v>0</v>
      </c>
      <c r="G19" s="84"/>
      <c r="H19" s="66">
        <f t="shared" si="0"/>
        <v>0</v>
      </c>
      <c r="I19" s="84"/>
      <c r="J19" s="66">
        <f t="shared" si="0"/>
        <v>0</v>
      </c>
      <c r="K19" s="84"/>
      <c r="L19" s="66">
        <f t="shared" si="0"/>
        <v>-40547</v>
      </c>
      <c r="M19" s="84"/>
      <c r="N19" s="66">
        <f t="shared" si="0"/>
        <v>0</v>
      </c>
      <c r="O19" s="84"/>
      <c r="P19" s="66">
        <f t="shared" si="0"/>
        <v>-40547</v>
      </c>
    </row>
    <row r="20" spans="1:17" ht="12" customHeight="1">
      <c r="A20" s="45"/>
      <c r="B20" s="45"/>
      <c r="C20" s="45"/>
      <c r="D20" s="68"/>
      <c r="E20" s="58"/>
      <c r="F20" s="58"/>
      <c r="G20" s="58"/>
      <c r="H20" s="58"/>
      <c r="I20" s="58"/>
      <c r="J20" s="58"/>
      <c r="K20" s="58"/>
      <c r="L20" s="21"/>
      <c r="M20" s="21"/>
      <c r="N20" s="21"/>
      <c r="O20" s="58"/>
    </row>
    <row r="21" spans="1:17" ht="23" customHeight="1">
      <c r="A21" s="64" t="s">
        <v>118</v>
      </c>
      <c r="B21" s="64"/>
      <c r="C21" s="64"/>
      <c r="D21" s="67"/>
      <c r="E21" s="58"/>
      <c r="F21" s="58"/>
      <c r="G21" s="58"/>
      <c r="H21" s="58"/>
      <c r="I21" s="58"/>
      <c r="J21" s="58"/>
      <c r="K21" s="58"/>
      <c r="L21" s="21"/>
      <c r="M21" s="21"/>
      <c r="N21" s="21"/>
      <c r="O21" s="58"/>
    </row>
    <row r="22" spans="1:17" ht="22.25" customHeight="1">
      <c r="A22" s="30" t="s">
        <v>119</v>
      </c>
      <c r="D22" s="68">
        <v>0</v>
      </c>
      <c r="E22" s="68"/>
      <c r="F22" s="68">
        <v>0</v>
      </c>
      <c r="G22" s="68"/>
      <c r="H22" s="68">
        <v>0</v>
      </c>
      <c r="I22" s="68"/>
      <c r="J22" s="68">
        <v>0</v>
      </c>
      <c r="K22" s="68"/>
      <c r="L22" s="68">
        <v>125249</v>
      </c>
      <c r="M22" s="68"/>
      <c r="N22" s="68">
        <v>0</v>
      </c>
      <c r="P22" s="58">
        <f>SUM(D22:N22)</f>
        <v>125249</v>
      </c>
    </row>
    <row r="23" spans="1:17" ht="22.25" customHeight="1">
      <c r="A23" s="50" t="s">
        <v>120</v>
      </c>
      <c r="B23" s="50"/>
      <c r="C23" s="50"/>
      <c r="D23" s="68">
        <v>0</v>
      </c>
      <c r="E23" s="68"/>
      <c r="F23" s="68">
        <v>0</v>
      </c>
      <c r="G23" s="68"/>
      <c r="H23" s="68">
        <v>0</v>
      </c>
      <c r="I23" s="68"/>
      <c r="J23" s="68">
        <v>0</v>
      </c>
      <c r="K23" s="68"/>
      <c r="L23" s="68">
        <v>0</v>
      </c>
      <c r="M23" s="68"/>
      <c r="N23" s="68">
        <v>78</v>
      </c>
      <c r="P23" s="58">
        <f>SUM(D23:N23)</f>
        <v>78</v>
      </c>
    </row>
    <row r="24" spans="1:17" ht="22.25" customHeight="1">
      <c r="A24" s="45" t="s">
        <v>94</v>
      </c>
      <c r="B24" s="45"/>
      <c r="C24" s="45"/>
      <c r="D24" s="66">
        <f>SUM(D22:D23)</f>
        <v>0</v>
      </c>
      <c r="E24" s="67"/>
      <c r="F24" s="66">
        <f>SUM(F22:F23)</f>
        <v>0</v>
      </c>
      <c r="G24" s="67"/>
      <c r="H24" s="66">
        <f>SUM(H22:H23)</f>
        <v>0</v>
      </c>
      <c r="I24" s="67"/>
      <c r="J24" s="66">
        <f>SUM(J22:J23)</f>
        <v>0</v>
      </c>
      <c r="K24" s="67"/>
      <c r="L24" s="66">
        <f>SUM(L22:L23)</f>
        <v>125249</v>
      </c>
      <c r="M24" s="84"/>
      <c r="N24" s="66">
        <f>SUM(N22:N23)</f>
        <v>78</v>
      </c>
      <c r="O24" s="67"/>
      <c r="P24" s="66">
        <f>SUM(P22:P23)</f>
        <v>125327</v>
      </c>
    </row>
    <row r="25" spans="1:17" ht="13" customHeight="1">
      <c r="A25" s="45"/>
      <c r="B25" s="45"/>
      <c r="C25" s="45"/>
      <c r="D25" s="68"/>
      <c r="E25" s="58"/>
      <c r="F25" s="58"/>
      <c r="G25" s="58"/>
      <c r="H25" s="58"/>
      <c r="I25" s="58"/>
      <c r="J25" s="58"/>
      <c r="K25" s="58"/>
      <c r="L25" s="21"/>
      <c r="M25" s="21"/>
      <c r="N25" s="21"/>
      <c r="O25" s="58"/>
    </row>
    <row r="26" spans="1:17" ht="22.25" customHeight="1" thickBot="1">
      <c r="A26" s="60" t="s">
        <v>167</v>
      </c>
      <c r="B26" s="60"/>
      <c r="C26" s="60"/>
      <c r="D26" s="69">
        <f>SUM(D14,D19,D24)</f>
        <v>433655</v>
      </c>
      <c r="E26" s="70"/>
      <c r="F26" s="69">
        <f>SUM(F14,F19,F24)</f>
        <v>1384395</v>
      </c>
      <c r="G26" s="70"/>
      <c r="H26" s="69">
        <f>SUM(H14,H19,H24)</f>
        <v>26349</v>
      </c>
      <c r="I26" s="70"/>
      <c r="J26" s="69">
        <f>SUM(J14,J19,J24)</f>
        <v>43365</v>
      </c>
      <c r="K26" s="70"/>
      <c r="L26" s="69">
        <f>SUM(L14,L19,L24)</f>
        <v>929352</v>
      </c>
      <c r="M26" s="70"/>
      <c r="N26" s="69">
        <f>SUM(N14,N19,N24)</f>
        <v>0</v>
      </c>
      <c r="O26" s="70"/>
      <c r="P26" s="69">
        <f>SUM(P14,P18,P24)</f>
        <v>2817116</v>
      </c>
      <c r="Q26" s="58"/>
    </row>
    <row r="27" spans="1:17" ht="22.25" customHeight="1" thickTop="1"/>
    <row r="35" spans="1:1" ht="22.4" customHeight="1">
      <c r="A35" s="3"/>
    </row>
  </sheetData>
  <mergeCells count="3">
    <mergeCell ref="D4:P4"/>
    <mergeCell ref="J7:L7"/>
    <mergeCell ref="D12:P12"/>
  </mergeCells>
  <pageMargins left="0.8" right="0.8" top="0.48" bottom="0.5" header="0.5" footer="0.5"/>
  <pageSetup paperSize="9" scale="85" firstPageNumber="9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6F9A6-1F84-4852-A89C-0D7B79E6F520}">
  <sheetPr>
    <tabColor theme="9" tint="0.79998168889431442"/>
  </sheetPr>
  <dimension ref="A1:P38"/>
  <sheetViews>
    <sheetView view="pageBreakPreview" zoomScale="90" zoomScaleNormal="55" zoomScaleSheetLayoutView="90" workbookViewId="0"/>
  </sheetViews>
  <sheetFormatPr defaultColWidth="8.1796875" defaultRowHeight="22.4" customHeight="1"/>
  <cols>
    <col min="1" max="1" width="53" style="30" customWidth="1"/>
    <col min="2" max="2" width="9.90625" style="30" customWidth="1"/>
    <col min="3" max="3" width="1.81640625" style="30" customWidth="1"/>
    <col min="4" max="4" width="13.54296875" style="30" customWidth="1"/>
    <col min="5" max="5" width="1" style="30" customWidth="1"/>
    <col min="6" max="6" width="13.54296875" style="30" customWidth="1"/>
    <col min="7" max="7" width="1" style="30" customWidth="1"/>
    <col min="8" max="8" width="13.54296875" style="30" customWidth="1"/>
    <col min="9" max="9" width="1" style="30" customWidth="1"/>
    <col min="10" max="10" width="13.54296875" style="30" customWidth="1"/>
    <col min="11" max="11" width="1" style="30" customWidth="1"/>
    <col min="12" max="12" width="13.54296875" style="30" customWidth="1"/>
    <col min="13" max="13" width="1" style="30" customWidth="1"/>
    <col min="14" max="14" width="13.54296875" style="30" customWidth="1"/>
    <col min="15" max="15" width="11.1796875" style="30" bestFit="1" customWidth="1"/>
    <col min="16" max="16384" width="8.1796875" style="30"/>
  </cols>
  <sheetData>
    <row r="1" spans="1:16" ht="22.4" customHeight="1">
      <c r="A1" s="28" t="s">
        <v>0</v>
      </c>
      <c r="B1" s="62"/>
      <c r="C1" s="62"/>
    </row>
    <row r="2" spans="1:16" ht="22.4" customHeight="1">
      <c r="A2" s="26" t="s">
        <v>96</v>
      </c>
      <c r="B2" s="64"/>
      <c r="C2" s="64"/>
      <c r="D2" s="64"/>
      <c r="E2" s="62"/>
      <c r="G2" s="62"/>
    </row>
    <row r="3" spans="1:16" ht="21.65" customHeight="1">
      <c r="A3" s="60"/>
      <c r="B3" s="60"/>
      <c r="C3" s="60"/>
      <c r="D3" s="60"/>
      <c r="E3" s="60"/>
      <c r="F3" s="60"/>
      <c r="G3" s="60"/>
      <c r="H3" s="60"/>
    </row>
    <row r="4" spans="1:16" ht="21.65" customHeight="1">
      <c r="A4" s="46"/>
      <c r="B4" s="46"/>
      <c r="C4" s="46"/>
      <c r="D4" s="132" t="s">
        <v>122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</row>
    <row r="5" spans="1:16" ht="22.25" customHeight="1">
      <c r="D5" s="46"/>
      <c r="E5" s="46"/>
      <c r="G5" s="46"/>
      <c r="J5" s="133" t="s">
        <v>61</v>
      </c>
      <c r="K5" s="133"/>
      <c r="L5" s="133"/>
      <c r="M5" s="46"/>
      <c r="N5" s="46"/>
    </row>
    <row r="6" spans="1:16" ht="22.25" customHeight="1">
      <c r="D6" s="46"/>
      <c r="E6" s="46"/>
      <c r="G6" s="46"/>
      <c r="H6" s="30" t="s">
        <v>101</v>
      </c>
      <c r="J6" s="46"/>
      <c r="K6" s="46"/>
      <c r="L6" s="46"/>
      <c r="M6" s="46"/>
      <c r="N6" s="46"/>
    </row>
    <row r="7" spans="1:16" ht="22.25" customHeight="1">
      <c r="D7" s="46" t="s">
        <v>102</v>
      </c>
      <c r="E7" s="46"/>
      <c r="F7" s="46"/>
      <c r="G7" s="46"/>
      <c r="H7" s="46" t="s">
        <v>103</v>
      </c>
      <c r="J7" s="46"/>
      <c r="N7" s="46"/>
    </row>
    <row r="8" spans="1:16" ht="22.25" customHeight="1">
      <c r="D8" s="46" t="s">
        <v>105</v>
      </c>
      <c r="E8" s="46"/>
      <c r="F8" s="46" t="s">
        <v>106</v>
      </c>
      <c r="G8" s="46"/>
      <c r="H8" s="46" t="s">
        <v>107</v>
      </c>
      <c r="J8" s="46" t="s">
        <v>108</v>
      </c>
      <c r="K8" s="46"/>
      <c r="L8" s="46"/>
      <c r="M8" s="46"/>
      <c r="N8" s="83" t="s">
        <v>110</v>
      </c>
    </row>
    <row r="9" spans="1:16" ht="22.25" customHeight="1">
      <c r="B9" s="123" t="s">
        <v>7</v>
      </c>
      <c r="C9" s="59"/>
      <c r="D9" s="46" t="s">
        <v>111</v>
      </c>
      <c r="E9" s="46"/>
      <c r="F9" s="46" t="s">
        <v>112</v>
      </c>
      <c r="G9" s="46"/>
      <c r="H9" s="46" t="s">
        <v>113</v>
      </c>
      <c r="J9" s="46" t="s">
        <v>114</v>
      </c>
      <c r="K9" s="46"/>
      <c r="L9" s="46" t="s">
        <v>115</v>
      </c>
      <c r="M9" s="46"/>
      <c r="N9" s="83" t="s">
        <v>116</v>
      </c>
    </row>
    <row r="10" spans="1:16" ht="22.25" customHeight="1">
      <c r="B10" s="64"/>
      <c r="C10" s="64"/>
      <c r="D10" s="129" t="s">
        <v>9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</row>
    <row r="11" spans="1:16" ht="22.25" customHeight="1">
      <c r="A11" s="64" t="s">
        <v>168</v>
      </c>
      <c r="B11" s="64"/>
      <c r="C11" s="64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1:16" ht="22.25" customHeight="1">
      <c r="A12" s="64" t="s">
        <v>121</v>
      </c>
      <c r="B12" s="64"/>
      <c r="C12" s="64"/>
      <c r="D12" s="84">
        <v>433655</v>
      </c>
      <c r="E12" s="67"/>
      <c r="F12" s="84">
        <v>1384395</v>
      </c>
      <c r="G12" s="67"/>
      <c r="H12" s="84">
        <v>26349</v>
      </c>
      <c r="I12" s="67"/>
      <c r="J12" s="84">
        <v>43365</v>
      </c>
      <c r="K12" s="67"/>
      <c r="L12" s="84">
        <v>1019831</v>
      </c>
      <c r="M12" s="84"/>
      <c r="N12" s="84">
        <f>SUM(D12:L12)</f>
        <v>2907595</v>
      </c>
    </row>
    <row r="13" spans="1:16" ht="13" customHeight="1">
      <c r="A13" s="64"/>
      <c r="B13" s="64"/>
      <c r="C13" s="64"/>
      <c r="D13" s="84"/>
      <c r="E13" s="67"/>
      <c r="F13" s="84"/>
      <c r="G13" s="67"/>
      <c r="H13" s="84"/>
      <c r="I13" s="67"/>
      <c r="J13" s="84"/>
      <c r="K13" s="67"/>
      <c r="L13" s="84"/>
      <c r="M13" s="84"/>
      <c r="N13" s="84"/>
    </row>
    <row r="14" spans="1:16" ht="22" customHeight="1">
      <c r="A14" s="36" t="s">
        <v>162</v>
      </c>
      <c r="B14" s="64"/>
      <c r="C14" s="64"/>
      <c r="D14" s="67"/>
      <c r="E14" s="58"/>
      <c r="F14" s="58"/>
      <c r="G14" s="58"/>
      <c r="H14" s="58"/>
      <c r="I14" s="58"/>
      <c r="J14" s="58"/>
      <c r="K14" s="58"/>
      <c r="L14" s="21"/>
      <c r="M14" s="21"/>
      <c r="N14" s="21"/>
      <c r="O14" s="58"/>
      <c r="P14"/>
    </row>
    <row r="15" spans="1:16" ht="22" customHeight="1">
      <c r="A15" s="86" t="s">
        <v>170</v>
      </c>
      <c r="B15"/>
      <c r="C15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P15" s="58"/>
    </row>
    <row r="16" spans="1:16" ht="22" customHeight="1">
      <c r="A16" s="41" t="s">
        <v>164</v>
      </c>
      <c r="B16" s="124">
        <v>9</v>
      </c>
      <c r="D16" s="68">
        <v>0</v>
      </c>
      <c r="E16" s="68"/>
      <c r="F16" s="68">
        <v>0</v>
      </c>
      <c r="G16" s="68"/>
      <c r="H16" s="68">
        <v>0</v>
      </c>
      <c r="I16" s="68"/>
      <c r="J16" s="68">
        <v>0</v>
      </c>
      <c r="K16" s="68"/>
      <c r="L16" s="68">
        <v>-63266</v>
      </c>
      <c r="M16" s="68"/>
      <c r="N16" s="68">
        <f>SUM(D16:L16)</f>
        <v>-63266</v>
      </c>
      <c r="P16" s="58"/>
    </row>
    <row r="17" spans="1:16" ht="22" customHeight="1">
      <c r="A17" s="86" t="s">
        <v>171</v>
      </c>
      <c r="B17" s="45"/>
      <c r="C17" s="45"/>
      <c r="D17" s="66">
        <f>SUM(D16)</f>
        <v>0</v>
      </c>
      <c r="E17" s="84"/>
      <c r="F17" s="66">
        <f t="shared" ref="F17:L17" si="0">SUM(F16)</f>
        <v>0</v>
      </c>
      <c r="G17" s="84"/>
      <c r="H17" s="66">
        <f t="shared" si="0"/>
        <v>0</v>
      </c>
      <c r="I17" s="84"/>
      <c r="J17" s="66">
        <f t="shared" si="0"/>
        <v>0</v>
      </c>
      <c r="K17" s="84"/>
      <c r="L17" s="66">
        <f t="shared" si="0"/>
        <v>-63266</v>
      </c>
      <c r="M17" s="84"/>
      <c r="N17" s="66">
        <f>SUM(D17:L17)</f>
        <v>-63266</v>
      </c>
      <c r="O17" s="84"/>
      <c r="P17" s="84"/>
    </row>
    <row r="18" spans="1:16" ht="12" customHeight="1">
      <c r="A18" s="45"/>
      <c r="B18" s="45"/>
      <c r="C18" s="45"/>
      <c r="D18" s="68"/>
      <c r="E18" s="58"/>
      <c r="F18" s="58"/>
      <c r="G18" s="58"/>
      <c r="H18" s="58"/>
      <c r="I18" s="58"/>
      <c r="J18" s="58"/>
      <c r="K18" s="58"/>
      <c r="L18" s="21"/>
      <c r="M18" s="21"/>
    </row>
    <row r="19" spans="1:16" ht="22.25" customHeight="1">
      <c r="A19" s="64" t="s">
        <v>118</v>
      </c>
      <c r="B19" s="64"/>
      <c r="C19" s="64"/>
      <c r="D19" s="67"/>
      <c r="E19" s="58"/>
      <c r="F19" s="58"/>
      <c r="G19" s="58"/>
      <c r="H19" s="58"/>
      <c r="I19" s="58"/>
      <c r="J19" s="58"/>
      <c r="K19" s="58"/>
      <c r="L19" s="21"/>
      <c r="M19" s="21"/>
    </row>
    <row r="20" spans="1:16" ht="22.25" customHeight="1">
      <c r="A20" s="30" t="s">
        <v>119</v>
      </c>
      <c r="D20" s="68">
        <v>0</v>
      </c>
      <c r="E20" s="68"/>
      <c r="F20" s="68">
        <v>0</v>
      </c>
      <c r="G20" s="68"/>
      <c r="H20" s="68">
        <v>0</v>
      </c>
      <c r="I20" s="68"/>
      <c r="J20" s="68">
        <v>0</v>
      </c>
      <c r="K20" s="68"/>
      <c r="L20" s="68">
        <v>133107</v>
      </c>
      <c r="M20" s="68"/>
      <c r="N20" s="58">
        <f>SUM(D20:M20)</f>
        <v>133107</v>
      </c>
    </row>
    <row r="21" spans="1:16" ht="23" customHeight="1">
      <c r="A21" s="45" t="s">
        <v>94</v>
      </c>
      <c r="B21" s="45"/>
      <c r="C21" s="45"/>
      <c r="D21" s="66">
        <f>SUM(D20:D20)</f>
        <v>0</v>
      </c>
      <c r="E21" s="67"/>
      <c r="F21" s="66">
        <f>SUM(F20:F20)</f>
        <v>0</v>
      </c>
      <c r="G21" s="67"/>
      <c r="H21" s="66">
        <f>SUM(H20:H20)</f>
        <v>0</v>
      </c>
      <c r="I21" s="67"/>
      <c r="J21" s="66">
        <f>SUM(J20:J20)</f>
        <v>0</v>
      </c>
      <c r="K21" s="67"/>
      <c r="L21" s="66">
        <f>SUM(L20:L20)</f>
        <v>133107</v>
      </c>
      <c r="M21" s="84"/>
      <c r="N21" s="66">
        <f>SUM(N20:N20)</f>
        <v>133107</v>
      </c>
    </row>
    <row r="22" spans="1:16" ht="10.5" customHeight="1">
      <c r="A22" s="45"/>
      <c r="B22" s="45"/>
      <c r="C22" s="45"/>
      <c r="D22" s="68"/>
      <c r="E22" s="58"/>
      <c r="F22" s="58"/>
      <c r="G22" s="58"/>
      <c r="H22" s="58"/>
      <c r="I22" s="58"/>
      <c r="J22" s="58"/>
      <c r="K22" s="58"/>
      <c r="L22" s="21"/>
      <c r="M22" s="21"/>
    </row>
    <row r="23" spans="1:16" ht="22.25" customHeight="1" thickBot="1">
      <c r="A23" s="60" t="s">
        <v>169</v>
      </c>
      <c r="B23" s="60"/>
      <c r="C23" s="60"/>
      <c r="D23" s="69">
        <f>SUM(D12,D17,D21)</f>
        <v>433655</v>
      </c>
      <c r="E23" s="70"/>
      <c r="F23" s="69">
        <f>SUM(F12,F17,F21)</f>
        <v>1384395</v>
      </c>
      <c r="G23" s="70"/>
      <c r="H23" s="69">
        <f>SUM(H12,H17,H21)</f>
        <v>26349</v>
      </c>
      <c r="I23" s="70"/>
      <c r="J23" s="69">
        <f>SUM(J12,J17,J21)</f>
        <v>43365</v>
      </c>
      <c r="K23" s="70"/>
      <c r="L23" s="69">
        <f>SUM(L12,L17,L21)</f>
        <v>1089672</v>
      </c>
      <c r="M23" s="70"/>
      <c r="N23" s="69">
        <f>SUM(N12,N17,N21)</f>
        <v>2977436</v>
      </c>
      <c r="O23" s="58"/>
    </row>
    <row r="24" spans="1:16" ht="22.25" customHeight="1" thickTop="1">
      <c r="N24" s="58"/>
    </row>
    <row r="32" spans="1:16" ht="22.4" customHeight="1">
      <c r="A32" s="3"/>
    </row>
    <row r="37" spans="1:1" ht="22.4" customHeight="1">
      <c r="A37" s="45"/>
    </row>
    <row r="38" spans="1:1" ht="22.4" customHeight="1">
      <c r="A38" s="64"/>
    </row>
  </sheetData>
  <mergeCells count="3">
    <mergeCell ref="D4:N4"/>
    <mergeCell ref="J5:L5"/>
    <mergeCell ref="D10:N10"/>
  </mergeCells>
  <pageMargins left="0.8" right="0.8" top="0.48" bottom="0.5" header="0.5" footer="0.5"/>
  <pageSetup paperSize="9" scale="85" firstPageNumber="10" fitToHeight="0" orientation="landscape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15036-1E3F-42BC-B1F6-FA097379B254}">
  <sheetPr>
    <tabColor theme="9" tint="0.79998168889431442"/>
  </sheetPr>
  <dimension ref="A1:M98"/>
  <sheetViews>
    <sheetView view="pageBreakPreview" zoomScale="90" zoomScaleNormal="90" zoomScaleSheetLayoutView="90" workbookViewId="0"/>
  </sheetViews>
  <sheetFormatPr defaultColWidth="8.1796875" defaultRowHeight="22.25" customHeight="1"/>
  <cols>
    <col min="1" max="1" width="53.81640625" style="20" customWidth="1"/>
    <col min="2" max="2" width="8.1796875" style="20" customWidth="1"/>
    <col min="3" max="3" width="12.26953125" style="15" customWidth="1"/>
    <col min="4" max="4" width="1.1796875" style="15" customWidth="1"/>
    <col min="5" max="5" width="12.26953125" style="15" customWidth="1"/>
    <col min="6" max="6" width="1.1796875" style="15" customWidth="1"/>
    <col min="7" max="7" width="12.26953125" style="15" customWidth="1"/>
    <col min="8" max="8" width="1.1796875" style="15" customWidth="1"/>
    <col min="9" max="9" width="12.26953125" style="15" customWidth="1"/>
    <col min="10" max="10" width="8.1796875" style="15"/>
    <col min="11" max="12" width="9.26953125" style="15" bestFit="1" customWidth="1"/>
    <col min="13" max="13" width="12.90625" style="15" bestFit="1" customWidth="1"/>
    <col min="14" max="16384" width="8.1796875" style="15"/>
  </cols>
  <sheetData>
    <row r="1" spans="1:9" ht="22.25" customHeight="1">
      <c r="A1" s="28" t="s">
        <v>0</v>
      </c>
      <c r="B1" s="14"/>
      <c r="D1" s="16"/>
      <c r="F1" s="16"/>
      <c r="G1" s="16"/>
      <c r="H1" s="16"/>
      <c r="I1" s="16"/>
    </row>
    <row r="2" spans="1:9" ht="22.25" customHeight="1">
      <c r="A2" s="17" t="s">
        <v>123</v>
      </c>
      <c r="B2" s="14"/>
      <c r="D2" s="16"/>
      <c r="F2" s="16"/>
      <c r="G2" s="16"/>
      <c r="H2" s="16"/>
      <c r="I2" s="16"/>
    </row>
    <row r="3" spans="1:9" s="18" customFormat="1" ht="21.5" customHeight="1">
      <c r="A3" s="17"/>
      <c r="B3" s="17"/>
      <c r="C3" s="134" t="s">
        <v>124</v>
      </c>
      <c r="D3" s="134"/>
      <c r="E3" s="134"/>
      <c r="F3" s="134"/>
      <c r="G3" s="134"/>
      <c r="H3" s="134"/>
      <c r="I3" s="134"/>
    </row>
    <row r="4" spans="1:9" ht="21.5" customHeight="1">
      <c r="A4" s="14"/>
      <c r="B4" s="14"/>
      <c r="C4" s="128" t="s">
        <v>125</v>
      </c>
      <c r="D4" s="128"/>
      <c r="E4" s="128"/>
      <c r="F4" s="36"/>
      <c r="G4" s="128" t="s">
        <v>3</v>
      </c>
      <c r="H4" s="128"/>
      <c r="I4" s="128"/>
    </row>
    <row r="5" spans="1:9" ht="21.5" customHeight="1">
      <c r="A5" s="14"/>
      <c r="B5" s="14"/>
      <c r="C5" s="128" t="s">
        <v>4</v>
      </c>
      <c r="D5" s="128"/>
      <c r="E5" s="128"/>
      <c r="F5" s="36"/>
      <c r="G5" s="128" t="s">
        <v>4</v>
      </c>
      <c r="H5" s="128"/>
      <c r="I5" s="128"/>
    </row>
    <row r="6" spans="1:9" ht="21.5" customHeight="1">
      <c r="A6" s="45"/>
      <c r="B6" s="45"/>
      <c r="C6" s="131" t="s">
        <v>159</v>
      </c>
      <c r="D6" s="131"/>
      <c r="E6" s="131"/>
      <c r="F6" s="29"/>
      <c r="G6" s="131" t="s">
        <v>159</v>
      </c>
      <c r="H6" s="131"/>
      <c r="I6" s="131"/>
    </row>
    <row r="7" spans="1:9" ht="21.5" customHeight="1">
      <c r="A7" s="17"/>
      <c r="B7" s="45"/>
      <c r="C7" s="130" t="s">
        <v>160</v>
      </c>
      <c r="D7" s="131"/>
      <c r="E7" s="131"/>
      <c r="F7" s="29"/>
      <c r="G7" s="130" t="s">
        <v>160</v>
      </c>
      <c r="H7" s="131"/>
      <c r="I7" s="131"/>
    </row>
    <row r="8" spans="1:9" ht="21.5" customHeight="1">
      <c r="A8" s="45"/>
      <c r="B8" s="47"/>
      <c r="C8" s="6">
        <v>2024</v>
      </c>
      <c r="D8" s="32"/>
      <c r="E8" s="6">
        <v>2023</v>
      </c>
      <c r="F8" s="32"/>
      <c r="G8" s="6">
        <v>2024</v>
      </c>
      <c r="H8" s="32"/>
      <c r="I8" s="6">
        <v>2023</v>
      </c>
    </row>
    <row r="9" spans="1:9" ht="21.5" customHeight="1">
      <c r="A9" s="45"/>
      <c r="B9" s="45"/>
      <c r="C9" s="129" t="s">
        <v>9</v>
      </c>
      <c r="D9" s="129"/>
      <c r="E9" s="129"/>
      <c r="F9" s="129"/>
      <c r="G9" s="129"/>
      <c r="H9" s="129"/>
      <c r="I9" s="129"/>
    </row>
    <row r="10" spans="1:9" ht="21.5" customHeight="1">
      <c r="A10" s="48" t="s">
        <v>126</v>
      </c>
      <c r="B10" s="48"/>
      <c r="C10" s="49"/>
      <c r="D10" s="49"/>
      <c r="E10" s="49"/>
      <c r="F10" s="49"/>
      <c r="G10" s="49"/>
      <c r="H10" s="49"/>
      <c r="I10" s="49"/>
    </row>
    <row r="11" spans="1:9" ht="21.5" customHeight="1">
      <c r="A11" s="50" t="s">
        <v>84</v>
      </c>
      <c r="B11" s="50"/>
      <c r="C11" s="105">
        <v>133059</v>
      </c>
      <c r="D11" s="105"/>
      <c r="E11" s="105">
        <v>174199</v>
      </c>
      <c r="F11" s="105"/>
      <c r="G11" s="105">
        <v>133107</v>
      </c>
      <c r="H11" s="51"/>
      <c r="I11" s="51">
        <v>125249</v>
      </c>
    </row>
    <row r="12" spans="1:9" ht="21.5" customHeight="1">
      <c r="A12" s="52" t="s">
        <v>127</v>
      </c>
      <c r="B12" s="52"/>
      <c r="C12" s="105"/>
      <c r="D12" s="105"/>
      <c r="E12" s="105"/>
      <c r="F12" s="105"/>
      <c r="G12" s="105"/>
      <c r="H12" s="51"/>
      <c r="I12" s="51"/>
    </row>
    <row r="13" spans="1:9" ht="21.5" customHeight="1">
      <c r="A13" s="50" t="s">
        <v>128</v>
      </c>
      <c r="B13" s="50"/>
      <c r="C13" s="105">
        <v>26085</v>
      </c>
      <c r="D13" s="105"/>
      <c r="E13" s="105">
        <v>23754</v>
      </c>
      <c r="F13" s="105"/>
      <c r="G13" s="105">
        <v>26085</v>
      </c>
      <c r="H13" s="51"/>
      <c r="I13" s="105">
        <v>23754</v>
      </c>
    </row>
    <row r="14" spans="1:9" ht="21.5" customHeight="1">
      <c r="A14" s="50" t="s">
        <v>81</v>
      </c>
      <c r="B14" s="50"/>
      <c r="C14" s="51">
        <v>15721</v>
      </c>
      <c r="D14" s="51"/>
      <c r="E14" s="51">
        <v>18748</v>
      </c>
      <c r="F14" s="51"/>
      <c r="G14" s="51">
        <v>15721</v>
      </c>
      <c r="H14" s="51"/>
      <c r="I14" s="51">
        <v>18748</v>
      </c>
    </row>
    <row r="15" spans="1:9" ht="21.5" customHeight="1">
      <c r="A15" s="53" t="s">
        <v>129</v>
      </c>
      <c r="B15" s="53"/>
      <c r="C15" s="51">
        <v>221014</v>
      </c>
      <c r="D15" s="105"/>
      <c r="E15" s="51">
        <v>224140</v>
      </c>
      <c r="F15" s="105"/>
      <c r="G15" s="51">
        <v>221014</v>
      </c>
      <c r="H15" s="51"/>
      <c r="I15" s="51">
        <v>224140</v>
      </c>
    </row>
    <row r="16" spans="1:9" ht="21.5" customHeight="1">
      <c r="A16" s="30" t="s">
        <v>188</v>
      </c>
      <c r="B16" s="53"/>
      <c r="C16" s="51">
        <v>-23969</v>
      </c>
      <c r="D16" s="51"/>
      <c r="E16" s="51">
        <v>-14890</v>
      </c>
      <c r="F16" s="105"/>
      <c r="G16" s="51">
        <v>-23969</v>
      </c>
      <c r="H16" s="51"/>
      <c r="I16" s="105">
        <v>-14890</v>
      </c>
    </row>
    <row r="17" spans="1:12" ht="21.5" customHeight="1">
      <c r="A17" s="30" t="s">
        <v>180</v>
      </c>
      <c r="B17" s="53"/>
      <c r="C17" s="105">
        <v>1049</v>
      </c>
      <c r="D17" s="105"/>
      <c r="E17" s="105">
        <v>27</v>
      </c>
      <c r="F17" s="105"/>
      <c r="G17" s="105">
        <v>1049</v>
      </c>
      <c r="H17" s="51"/>
      <c r="I17" s="51">
        <v>27</v>
      </c>
    </row>
    <row r="18" spans="1:12" ht="21.5" customHeight="1">
      <c r="A18" s="30" t="s">
        <v>130</v>
      </c>
      <c r="B18" s="53"/>
      <c r="C18" s="105">
        <v>-6492</v>
      </c>
      <c r="D18" s="105"/>
      <c r="E18" s="105">
        <v>-45</v>
      </c>
      <c r="F18" s="105"/>
      <c r="G18" s="105">
        <v>-6492</v>
      </c>
      <c r="H18" s="51"/>
      <c r="I18" s="51">
        <v>-45</v>
      </c>
      <c r="K18" s="22"/>
    </row>
    <row r="19" spans="1:12" ht="21.5" customHeight="1">
      <c r="A19" s="53" t="s">
        <v>131</v>
      </c>
      <c r="B19" s="53"/>
      <c r="C19" s="105">
        <v>6811</v>
      </c>
      <c r="D19" s="105"/>
      <c r="E19" s="105">
        <v>1065</v>
      </c>
      <c r="F19" s="105"/>
      <c r="G19" s="105">
        <v>6811</v>
      </c>
      <c r="H19" s="51"/>
      <c r="I19" s="51">
        <v>1065</v>
      </c>
    </row>
    <row r="20" spans="1:12" ht="21.5" customHeight="1">
      <c r="A20" s="53" t="s">
        <v>172</v>
      </c>
      <c r="B20" s="30"/>
      <c r="C20" s="51">
        <v>-97</v>
      </c>
      <c r="D20" s="51"/>
      <c r="E20" s="51">
        <v>-128</v>
      </c>
      <c r="F20" s="51"/>
      <c r="G20" s="51">
        <v>-97</v>
      </c>
      <c r="H20" s="51"/>
      <c r="I20" s="51">
        <v>-128</v>
      </c>
    </row>
    <row r="21" spans="1:12" ht="21.5" customHeight="1">
      <c r="A21" s="53" t="s">
        <v>132</v>
      </c>
      <c r="B21" s="53"/>
      <c r="C21" s="51">
        <v>5240</v>
      </c>
      <c r="D21" s="51"/>
      <c r="E21" s="51">
        <v>4595</v>
      </c>
      <c r="F21" s="51"/>
      <c r="G21" s="51">
        <v>5240</v>
      </c>
      <c r="H21" s="51"/>
      <c r="I21" s="51">
        <v>4595</v>
      </c>
    </row>
    <row r="22" spans="1:12" ht="21.5" customHeight="1">
      <c r="A22" s="53" t="s">
        <v>161</v>
      </c>
      <c r="B22" s="53"/>
      <c r="C22" s="51">
        <v>0</v>
      </c>
      <c r="D22" s="51"/>
      <c r="E22" s="51">
        <v>-63700</v>
      </c>
      <c r="F22" s="51"/>
      <c r="G22" s="51">
        <v>0</v>
      </c>
      <c r="H22" s="51"/>
      <c r="I22" s="51">
        <v>-14700</v>
      </c>
    </row>
    <row r="23" spans="1:12" ht="21.5" customHeight="1">
      <c r="A23" s="30" t="s">
        <v>133</v>
      </c>
      <c r="B23" s="53"/>
      <c r="C23" s="51">
        <v>-1866</v>
      </c>
      <c r="D23" s="51"/>
      <c r="E23" s="105">
        <v>-3010</v>
      </c>
      <c r="F23" s="51"/>
      <c r="G23" s="51">
        <v>-1864</v>
      </c>
      <c r="H23" s="51"/>
      <c r="I23" s="105">
        <v>-3009</v>
      </c>
    </row>
    <row r="24" spans="1:12" s="18" customFormat="1" ht="21.5" customHeight="1">
      <c r="A24" s="45"/>
      <c r="B24" s="45"/>
      <c r="C24" s="54">
        <f>SUM(C11:C23)</f>
        <v>376555</v>
      </c>
      <c r="D24" s="55"/>
      <c r="E24" s="54">
        <f>SUM(E11:E23)</f>
        <v>364755</v>
      </c>
      <c r="F24" s="55"/>
      <c r="G24" s="54">
        <f>SUM(G11:G23)</f>
        <v>376605</v>
      </c>
      <c r="H24" s="55"/>
      <c r="I24" s="54">
        <f>SUM(I11:I23)</f>
        <v>364806</v>
      </c>
      <c r="L24" s="112"/>
    </row>
    <row r="25" spans="1:12" ht="21.5" customHeight="1">
      <c r="A25" s="52" t="s">
        <v>134</v>
      </c>
      <c r="B25" s="52"/>
      <c r="C25" s="51"/>
      <c r="D25" s="51"/>
      <c r="E25" s="51"/>
      <c r="F25" s="51"/>
      <c r="G25" s="51"/>
      <c r="H25" s="51"/>
      <c r="I25" s="51"/>
    </row>
    <row r="26" spans="1:12" ht="21.5" customHeight="1">
      <c r="A26" s="50" t="s">
        <v>12</v>
      </c>
      <c r="B26" s="50"/>
      <c r="C26" s="105">
        <v>32504</v>
      </c>
      <c r="D26" s="105"/>
      <c r="E26" s="105">
        <v>41711</v>
      </c>
      <c r="F26" s="105"/>
      <c r="G26" s="105">
        <v>32504</v>
      </c>
      <c r="H26" s="51"/>
      <c r="I26" s="105">
        <v>41711</v>
      </c>
      <c r="L26" s="22"/>
    </row>
    <row r="27" spans="1:12" ht="21.5" customHeight="1">
      <c r="A27" s="50" t="s">
        <v>14</v>
      </c>
      <c r="B27" s="50"/>
      <c r="C27" s="105">
        <v>-2095</v>
      </c>
      <c r="D27" s="51"/>
      <c r="E27" s="51">
        <v>-4200</v>
      </c>
      <c r="F27" s="51"/>
      <c r="G27" s="105">
        <v>-2095</v>
      </c>
      <c r="H27" s="51"/>
      <c r="I27" s="51">
        <v>-4200</v>
      </c>
    </row>
    <row r="28" spans="1:12" ht="21.5" customHeight="1">
      <c r="A28" s="50" t="s">
        <v>135</v>
      </c>
      <c r="B28" s="50"/>
      <c r="C28" s="105">
        <v>-26031</v>
      </c>
      <c r="D28" s="21"/>
      <c r="E28" s="51">
        <v>-12623</v>
      </c>
      <c r="F28" s="21"/>
      <c r="G28" s="105">
        <v>-26031</v>
      </c>
      <c r="H28" s="21"/>
      <c r="I28" s="51">
        <v>-12623</v>
      </c>
    </row>
    <row r="29" spans="1:12" ht="21.5" customHeight="1">
      <c r="A29" s="50" t="s">
        <v>136</v>
      </c>
      <c r="B29" s="50"/>
      <c r="C29" s="105">
        <v>46</v>
      </c>
      <c r="D29" s="21"/>
      <c r="E29" s="51">
        <v>745</v>
      </c>
      <c r="F29" s="21"/>
      <c r="G29" s="105">
        <v>46</v>
      </c>
      <c r="H29" s="51"/>
      <c r="I29" s="51">
        <v>745</v>
      </c>
    </row>
    <row r="30" spans="1:12" ht="21.5" customHeight="1">
      <c r="A30" s="50" t="s">
        <v>18</v>
      </c>
      <c r="B30" s="50"/>
      <c r="C30" s="105">
        <v>-3401</v>
      </c>
      <c r="D30" s="113"/>
      <c r="E30" s="105">
        <v>5683</v>
      </c>
      <c r="F30" s="113"/>
      <c r="G30" s="105">
        <v>-3376</v>
      </c>
      <c r="H30" s="51"/>
      <c r="I30" s="105">
        <v>5683</v>
      </c>
      <c r="J30" s="30"/>
      <c r="K30" s="22"/>
    </row>
    <row r="31" spans="1:12" ht="21.5" customHeight="1">
      <c r="A31" s="50" t="s">
        <v>27</v>
      </c>
      <c r="B31" s="50"/>
      <c r="C31" s="105">
        <v>-294</v>
      </c>
      <c r="D31" s="106"/>
      <c r="E31" s="105">
        <v>-1613</v>
      </c>
      <c r="F31" s="106"/>
      <c r="G31" s="105">
        <v>-294</v>
      </c>
      <c r="H31" s="56"/>
      <c r="I31" s="105">
        <v>-1613</v>
      </c>
    </row>
    <row r="32" spans="1:12" ht="21.5" customHeight="1">
      <c r="A32" s="50" t="s">
        <v>28</v>
      </c>
      <c r="B32" s="50"/>
      <c r="C32" s="105">
        <v>-12</v>
      </c>
      <c r="D32" s="106"/>
      <c r="E32" s="105">
        <v>73</v>
      </c>
      <c r="F32" s="106"/>
      <c r="G32" s="105">
        <v>-12</v>
      </c>
      <c r="H32" s="56"/>
      <c r="I32" s="105">
        <v>73</v>
      </c>
    </row>
    <row r="33" spans="1:9" ht="21.5" customHeight="1">
      <c r="A33" s="50" t="s">
        <v>32</v>
      </c>
      <c r="B33" s="50"/>
      <c r="C33" s="105">
        <v>-363</v>
      </c>
      <c r="D33" s="106"/>
      <c r="E33" s="105">
        <v>1054</v>
      </c>
      <c r="F33" s="106"/>
      <c r="G33" s="105">
        <v>-363</v>
      </c>
      <c r="H33" s="56"/>
      <c r="I33" s="105">
        <v>1055</v>
      </c>
    </row>
    <row r="34" spans="1:9" ht="21.5" customHeight="1">
      <c r="A34" s="50" t="s">
        <v>37</v>
      </c>
      <c r="B34" s="50"/>
      <c r="C34" s="105">
        <v>39201</v>
      </c>
      <c r="D34" s="106"/>
      <c r="E34" s="105">
        <v>15346</v>
      </c>
      <c r="F34" s="106"/>
      <c r="G34" s="105">
        <v>39232</v>
      </c>
      <c r="H34" s="56"/>
      <c r="I34" s="105">
        <v>15317</v>
      </c>
    </row>
    <row r="35" spans="1:9" ht="21.5" customHeight="1">
      <c r="A35" s="50" t="s">
        <v>137</v>
      </c>
      <c r="B35" s="50"/>
      <c r="C35" s="105">
        <v>-1195</v>
      </c>
      <c r="D35" s="56"/>
      <c r="E35" s="51">
        <v>-5155</v>
      </c>
      <c r="F35" s="56"/>
      <c r="G35" s="105">
        <v>-1195</v>
      </c>
      <c r="H35" s="56"/>
      <c r="I35" s="51">
        <v>-5155</v>
      </c>
    </row>
    <row r="36" spans="1:9" ht="21.5" customHeight="1">
      <c r="A36" s="50" t="s">
        <v>41</v>
      </c>
      <c r="B36" s="50"/>
      <c r="C36" s="105">
        <v>-3140</v>
      </c>
      <c r="D36" s="56"/>
      <c r="E36" s="105">
        <v>1771</v>
      </c>
      <c r="F36" s="56"/>
      <c r="G36" s="105">
        <v>-3139</v>
      </c>
      <c r="H36" s="56"/>
      <c r="I36" s="105">
        <v>1752</v>
      </c>
    </row>
    <row r="37" spans="1:9" ht="21.5" customHeight="1">
      <c r="A37" s="50" t="s">
        <v>138</v>
      </c>
      <c r="B37" s="50"/>
      <c r="C37" s="54">
        <f>SUM(C24:C36)</f>
        <v>411775</v>
      </c>
      <c r="D37" s="56"/>
      <c r="E37" s="54">
        <f>SUM(E24:E36)</f>
        <v>407547</v>
      </c>
      <c r="F37" s="56"/>
      <c r="G37" s="54">
        <f>SUM(G24:G36)</f>
        <v>411882</v>
      </c>
      <c r="H37" s="56"/>
      <c r="I37" s="54">
        <f>SUM(I24:I36)</f>
        <v>407551</v>
      </c>
    </row>
    <row r="38" spans="1:9" ht="21.5" customHeight="1">
      <c r="A38" s="50" t="s">
        <v>139</v>
      </c>
      <c r="B38" s="50"/>
      <c r="C38" s="121">
        <v>-23152</v>
      </c>
      <c r="D38" s="56"/>
      <c r="E38" s="122">
        <v>-23420</v>
      </c>
      <c r="F38" s="56"/>
      <c r="G38" s="121">
        <v>-23152</v>
      </c>
      <c r="H38" s="56"/>
      <c r="I38" s="122">
        <v>-23420</v>
      </c>
    </row>
    <row r="39" spans="1:9" ht="21.5" customHeight="1">
      <c r="A39" s="60" t="s">
        <v>140</v>
      </c>
      <c r="B39" s="45"/>
      <c r="C39" s="57">
        <f>SUM(C37:C38)</f>
        <v>388623</v>
      </c>
      <c r="D39" s="55"/>
      <c r="E39" s="57">
        <f>SUM(E37:E38)</f>
        <v>384127</v>
      </c>
      <c r="F39" s="55"/>
      <c r="G39" s="57">
        <f>SUM(G37:G38)</f>
        <v>388730</v>
      </c>
      <c r="H39" s="55"/>
      <c r="I39" s="57">
        <f>SUM(I37:I38)</f>
        <v>384131</v>
      </c>
    </row>
    <row r="40" spans="1:9" ht="21.5" customHeight="1">
      <c r="A40" s="17"/>
      <c r="B40" s="48"/>
      <c r="C40" s="21"/>
      <c r="D40" s="21"/>
      <c r="E40" s="21"/>
      <c r="F40" s="21"/>
      <c r="G40" s="21"/>
      <c r="H40" s="21"/>
      <c r="I40" s="21"/>
    </row>
    <row r="41" spans="1:9" ht="22.25" customHeight="1">
      <c r="A41" s="28" t="s">
        <v>0</v>
      </c>
      <c r="B41" s="45"/>
      <c r="C41" s="58"/>
      <c r="D41" s="58"/>
      <c r="E41" s="58"/>
      <c r="F41" s="58"/>
      <c r="G41" s="58"/>
      <c r="H41" s="58"/>
      <c r="I41" s="58"/>
    </row>
    <row r="42" spans="1:9" ht="22.25" customHeight="1">
      <c r="A42" s="17" t="s">
        <v>123</v>
      </c>
      <c r="B42" s="45"/>
      <c r="C42" s="58"/>
      <c r="D42" s="58"/>
      <c r="E42" s="58"/>
      <c r="F42" s="58"/>
      <c r="G42" s="58"/>
      <c r="H42" s="58"/>
      <c r="I42" s="58"/>
    </row>
    <row r="43" spans="1:9" ht="21.5" customHeight="1">
      <c r="A43" s="45"/>
      <c r="B43" s="45"/>
      <c r="C43" s="58"/>
      <c r="D43" s="58"/>
      <c r="E43" s="58"/>
      <c r="F43" s="58"/>
      <c r="G43" s="58"/>
      <c r="H43" s="58"/>
      <c r="I43" s="58"/>
    </row>
    <row r="44" spans="1:9" ht="21.5" customHeight="1">
      <c r="A44" s="45"/>
      <c r="B44" s="45"/>
      <c r="C44" s="128" t="s">
        <v>125</v>
      </c>
      <c r="D44" s="128"/>
      <c r="E44" s="128"/>
      <c r="F44" s="36"/>
      <c r="G44" s="128" t="s">
        <v>3</v>
      </c>
      <c r="H44" s="128"/>
      <c r="I44" s="128"/>
    </row>
    <row r="45" spans="1:9" ht="21.5" customHeight="1">
      <c r="A45" s="45"/>
      <c r="B45" s="45"/>
      <c r="C45" s="128" t="s">
        <v>4</v>
      </c>
      <c r="D45" s="128"/>
      <c r="E45" s="128"/>
      <c r="F45" s="36"/>
      <c r="G45" s="128" t="s">
        <v>4</v>
      </c>
      <c r="H45" s="128"/>
      <c r="I45" s="128"/>
    </row>
    <row r="46" spans="1:9" ht="21.5" customHeight="1">
      <c r="A46" s="45"/>
      <c r="B46" s="45"/>
      <c r="C46" s="131" t="s">
        <v>159</v>
      </c>
      <c r="D46" s="131"/>
      <c r="E46" s="131"/>
      <c r="F46" s="29"/>
      <c r="G46" s="131" t="s">
        <v>159</v>
      </c>
      <c r="H46" s="131"/>
      <c r="I46" s="131"/>
    </row>
    <row r="47" spans="1:9" ht="21.5" customHeight="1">
      <c r="A47" s="45"/>
      <c r="B47" s="45"/>
      <c r="C47" s="130" t="s">
        <v>160</v>
      </c>
      <c r="D47" s="131"/>
      <c r="E47" s="131"/>
      <c r="F47" s="29"/>
      <c r="G47" s="130" t="s">
        <v>160</v>
      </c>
      <c r="H47" s="131"/>
      <c r="I47" s="131"/>
    </row>
    <row r="48" spans="1:9" ht="21.5" customHeight="1">
      <c r="A48" s="45"/>
      <c r="B48" s="47"/>
      <c r="C48" s="6">
        <v>2024</v>
      </c>
      <c r="D48" s="32"/>
      <c r="E48" s="6">
        <v>2023</v>
      </c>
      <c r="F48" s="32"/>
      <c r="G48" s="6">
        <v>2024</v>
      </c>
      <c r="H48" s="32"/>
      <c r="I48" s="6">
        <v>2023</v>
      </c>
    </row>
    <row r="49" spans="1:13" ht="21.5" customHeight="1">
      <c r="A49" s="45"/>
      <c r="B49" s="45"/>
      <c r="C49" s="129" t="s">
        <v>9</v>
      </c>
      <c r="D49" s="129"/>
      <c r="E49" s="129"/>
      <c r="F49" s="129"/>
      <c r="G49" s="129"/>
      <c r="H49" s="129"/>
      <c r="I49" s="129"/>
    </row>
    <row r="50" spans="1:13" ht="21.5" customHeight="1">
      <c r="A50" s="48" t="s">
        <v>141</v>
      </c>
      <c r="B50" s="48"/>
      <c r="C50" s="21"/>
      <c r="D50" s="21"/>
      <c r="E50" s="21"/>
      <c r="F50" s="21"/>
      <c r="G50" s="21"/>
      <c r="H50" s="21"/>
      <c r="I50" s="21"/>
    </row>
    <row r="51" spans="1:13" ht="21.5" customHeight="1">
      <c r="A51" s="30" t="s">
        <v>142</v>
      </c>
      <c r="B51" s="59"/>
      <c r="C51" s="51">
        <v>1198</v>
      </c>
      <c r="D51" s="21"/>
      <c r="E51" s="51">
        <v>146</v>
      </c>
      <c r="F51" s="21"/>
      <c r="G51" s="51">
        <v>1198</v>
      </c>
      <c r="H51" s="21"/>
      <c r="I51" s="51">
        <v>146</v>
      </c>
    </row>
    <row r="52" spans="1:13" ht="21.5" customHeight="1">
      <c r="A52" s="30" t="s">
        <v>143</v>
      </c>
      <c r="B52" s="59"/>
      <c r="C52" s="51">
        <v>-261781</v>
      </c>
      <c r="D52" s="21"/>
      <c r="E52" s="51">
        <v>-247227</v>
      </c>
      <c r="F52" s="21"/>
      <c r="G52" s="51">
        <v>-261781</v>
      </c>
      <c r="H52" s="21"/>
      <c r="I52" s="51">
        <v>-247227</v>
      </c>
    </row>
    <row r="53" spans="1:13" ht="21.5" customHeight="1">
      <c r="A53" s="30" t="s">
        <v>144</v>
      </c>
      <c r="B53" s="59"/>
      <c r="C53" s="51">
        <v>-2448</v>
      </c>
      <c r="D53" s="21"/>
      <c r="E53" s="51">
        <v>-1447</v>
      </c>
      <c r="F53" s="21"/>
      <c r="G53" s="51">
        <v>-2448</v>
      </c>
      <c r="H53" s="21"/>
      <c r="I53" s="51">
        <v>-1447</v>
      </c>
    </row>
    <row r="54" spans="1:13" ht="21.5" customHeight="1">
      <c r="A54" s="30" t="s">
        <v>145</v>
      </c>
      <c r="B54" s="59"/>
      <c r="C54" s="51">
        <v>-2307</v>
      </c>
      <c r="D54" s="21"/>
      <c r="E54" s="51">
        <v>-4972</v>
      </c>
      <c r="F54" s="21"/>
      <c r="G54" s="51">
        <v>-2307</v>
      </c>
      <c r="H54" s="21"/>
      <c r="I54" s="51">
        <v>-4972</v>
      </c>
    </row>
    <row r="55" spans="1:13" ht="21.5" customHeight="1">
      <c r="A55" s="30" t="s">
        <v>22</v>
      </c>
      <c r="B55" s="59"/>
      <c r="C55" s="51">
        <v>0</v>
      </c>
      <c r="D55" s="21"/>
      <c r="E55" s="51">
        <v>-5000</v>
      </c>
      <c r="F55" s="21"/>
      <c r="G55" s="51">
        <v>0</v>
      </c>
      <c r="H55" s="21"/>
      <c r="I55" s="51">
        <v>-5000</v>
      </c>
    </row>
    <row r="56" spans="1:13" ht="21.5" customHeight="1">
      <c r="A56" s="30" t="s">
        <v>173</v>
      </c>
      <c r="B56" s="59"/>
      <c r="C56" s="51">
        <v>0</v>
      </c>
      <c r="D56" s="21"/>
      <c r="E56" s="51">
        <v>149500</v>
      </c>
      <c r="F56" s="21"/>
      <c r="G56" s="51">
        <v>0</v>
      </c>
      <c r="H56" s="21"/>
      <c r="I56" s="51">
        <v>149500</v>
      </c>
    </row>
    <row r="57" spans="1:13" ht="21.5" customHeight="1">
      <c r="A57" s="30" t="s">
        <v>146</v>
      </c>
      <c r="B57" s="59"/>
      <c r="C57" s="51">
        <v>2124</v>
      </c>
      <c r="D57" s="21"/>
      <c r="E57" s="51">
        <v>2954</v>
      </c>
      <c r="F57" s="21"/>
      <c r="G57" s="51">
        <v>2122</v>
      </c>
      <c r="H57" s="21"/>
      <c r="I57" s="51">
        <v>2953</v>
      </c>
    </row>
    <row r="58" spans="1:13" ht="21.5" customHeight="1">
      <c r="A58" s="60" t="s">
        <v>147</v>
      </c>
      <c r="B58" s="60"/>
      <c r="C58" s="57">
        <f>SUM(C51:C57)</f>
        <v>-263214</v>
      </c>
      <c r="D58" s="55"/>
      <c r="E58" s="57">
        <f>SUM(E51:E57)</f>
        <v>-106046</v>
      </c>
      <c r="F58" s="55"/>
      <c r="G58" s="57">
        <f>SUM(G51:G57)</f>
        <v>-263216</v>
      </c>
      <c r="H58" s="55"/>
      <c r="I58" s="57">
        <f>SUM(I51:I57)</f>
        <v>-106047</v>
      </c>
    </row>
    <row r="59" spans="1:13" ht="21.5" customHeight="1">
      <c r="A59" s="45"/>
      <c r="B59" s="45"/>
      <c r="C59" s="55"/>
      <c r="D59" s="55"/>
      <c r="E59" s="55"/>
      <c r="F59" s="55"/>
      <c r="G59" s="55"/>
      <c r="H59" s="55"/>
      <c r="I59" s="55"/>
    </row>
    <row r="60" spans="1:13" ht="21.5" customHeight="1">
      <c r="A60" s="48" t="s">
        <v>148</v>
      </c>
      <c r="B60" s="45"/>
      <c r="C60" s="51"/>
      <c r="D60" s="51"/>
      <c r="E60" s="51"/>
      <c r="F60" s="51"/>
      <c r="G60" s="51"/>
      <c r="H60" s="51"/>
      <c r="I60" s="51"/>
    </row>
    <row r="61" spans="1:13" ht="21.5" customHeight="1">
      <c r="A61" s="50" t="s">
        <v>174</v>
      </c>
      <c r="B61" s="45"/>
      <c r="C61" s="51">
        <v>0</v>
      </c>
      <c r="D61" s="51"/>
      <c r="E61" s="51">
        <v>63700</v>
      </c>
      <c r="F61" s="51"/>
      <c r="G61" s="51">
        <v>0</v>
      </c>
      <c r="H61" s="51"/>
      <c r="I61" s="51">
        <v>63700</v>
      </c>
    </row>
    <row r="62" spans="1:13" ht="21.5" customHeight="1">
      <c r="A62" s="50" t="s">
        <v>149</v>
      </c>
      <c r="B62" s="45"/>
      <c r="C62" s="51">
        <v>-146034</v>
      </c>
      <c r="D62" s="51"/>
      <c r="E62" s="51">
        <v>-160549</v>
      </c>
      <c r="F62" s="51"/>
      <c r="G62" s="51">
        <v>-146034</v>
      </c>
      <c r="H62" s="51"/>
      <c r="I62" s="51">
        <v>-160549</v>
      </c>
      <c r="M62" s="22"/>
    </row>
    <row r="63" spans="1:13" ht="21.5" customHeight="1">
      <c r="A63" s="50" t="s">
        <v>175</v>
      </c>
      <c r="B63" s="45"/>
      <c r="C63" s="51">
        <v>0</v>
      </c>
      <c r="D63" s="51"/>
      <c r="E63" s="51">
        <v>100000</v>
      </c>
      <c r="F63" s="51"/>
      <c r="G63" s="51">
        <v>0</v>
      </c>
      <c r="H63" s="51"/>
      <c r="I63" s="51">
        <v>100000</v>
      </c>
      <c r="M63" s="22"/>
    </row>
    <row r="64" spans="1:13" ht="21.5" customHeight="1">
      <c r="A64" s="50" t="s">
        <v>150</v>
      </c>
      <c r="B64" s="45"/>
      <c r="C64" s="51">
        <v>-38687</v>
      </c>
      <c r="D64" s="51"/>
      <c r="E64" s="51">
        <v>-36410</v>
      </c>
      <c r="F64" s="51"/>
      <c r="G64" s="51">
        <v>-38687</v>
      </c>
      <c r="H64" s="51"/>
      <c r="I64" s="51">
        <v>-36410</v>
      </c>
    </row>
    <row r="65" spans="1:11" ht="21.5" customHeight="1">
      <c r="A65" s="50" t="s">
        <v>176</v>
      </c>
      <c r="B65" s="45"/>
      <c r="C65" s="51">
        <v>-63256</v>
      </c>
      <c r="D65" s="51"/>
      <c r="E65" s="51">
        <v>-40542</v>
      </c>
      <c r="F65" s="51"/>
      <c r="G65" s="51">
        <v>-63256</v>
      </c>
      <c r="H65" s="51"/>
      <c r="I65" s="51">
        <v>-40542</v>
      </c>
    </row>
    <row r="66" spans="1:11" ht="21.5" customHeight="1">
      <c r="A66" s="50" t="s">
        <v>151</v>
      </c>
      <c r="B66" s="45"/>
      <c r="C66" s="51">
        <v>-15713</v>
      </c>
      <c r="D66" s="51"/>
      <c r="E66" s="51">
        <v>-18558</v>
      </c>
      <c r="F66" s="51"/>
      <c r="G66" s="51">
        <v>-15713</v>
      </c>
      <c r="H66" s="51"/>
      <c r="I66" s="51">
        <v>-18558</v>
      </c>
    </row>
    <row r="67" spans="1:11" ht="21.5" customHeight="1">
      <c r="A67" s="2" t="s">
        <v>152</v>
      </c>
      <c r="B67" s="45"/>
      <c r="C67" s="57">
        <f>SUM(C61:C66)</f>
        <v>-263690</v>
      </c>
      <c r="D67" s="55"/>
      <c r="E67" s="57">
        <f>SUM(E61:E66)</f>
        <v>-92359</v>
      </c>
      <c r="F67" s="55"/>
      <c r="G67" s="57">
        <f>SUM(G61:G66)</f>
        <v>-263690</v>
      </c>
      <c r="H67" s="55"/>
      <c r="I67" s="57">
        <f>SUM(I61:I66)</f>
        <v>-92359</v>
      </c>
    </row>
    <row r="68" spans="1:11" ht="21.5" customHeight="1">
      <c r="A68" s="45"/>
      <c r="B68" s="45"/>
      <c r="C68" s="55"/>
      <c r="D68" s="55"/>
      <c r="E68" s="55"/>
      <c r="F68" s="55"/>
      <c r="G68" s="55"/>
      <c r="H68" s="55"/>
      <c r="I68" s="55"/>
    </row>
    <row r="69" spans="1:11" ht="21.5" customHeight="1">
      <c r="A69" s="53" t="s">
        <v>179</v>
      </c>
      <c r="B69" s="45"/>
      <c r="C69" s="55"/>
      <c r="D69" s="55"/>
      <c r="E69" s="55"/>
      <c r="F69" s="55"/>
      <c r="G69" s="55"/>
      <c r="H69" s="55"/>
      <c r="I69" s="55"/>
    </row>
    <row r="70" spans="1:11" ht="21.5" customHeight="1">
      <c r="A70" s="53" t="s">
        <v>153</v>
      </c>
      <c r="B70" s="45"/>
      <c r="C70" s="105">
        <f>C39+C58+C67</f>
        <v>-138281</v>
      </c>
      <c r="D70" s="55"/>
      <c r="E70" s="105">
        <f>E39+E58+E67</f>
        <v>185722</v>
      </c>
      <c r="F70" s="55"/>
      <c r="G70" s="105">
        <f>G39+G58+G67</f>
        <v>-138176</v>
      </c>
      <c r="H70" s="55"/>
      <c r="I70" s="105">
        <f>I39+I58+I67</f>
        <v>185725</v>
      </c>
    </row>
    <row r="71" spans="1:11" ht="21.5" customHeight="1">
      <c r="A71" s="50" t="s">
        <v>154</v>
      </c>
      <c r="B71" s="45"/>
      <c r="C71" s="51">
        <v>1145</v>
      </c>
      <c r="D71" s="55"/>
      <c r="E71" s="51">
        <v>5142</v>
      </c>
      <c r="F71" s="110"/>
      <c r="G71" s="111">
        <v>1145</v>
      </c>
      <c r="H71" s="110"/>
      <c r="I71" s="51">
        <v>5142</v>
      </c>
    </row>
    <row r="72" spans="1:11" ht="21.5" customHeight="1">
      <c r="A72" s="60" t="s">
        <v>181</v>
      </c>
      <c r="B72" s="45"/>
      <c r="C72" s="109">
        <f>SUM(C70:C71)</f>
        <v>-137136</v>
      </c>
      <c r="D72" s="21"/>
      <c r="E72" s="109">
        <f>SUM(E70:E71)</f>
        <v>190864</v>
      </c>
      <c r="F72" s="21"/>
      <c r="G72" s="109">
        <f>SUM(G70:G71)</f>
        <v>-137031</v>
      </c>
      <c r="H72" s="21"/>
      <c r="I72" s="109">
        <f>SUM(I70:I71)</f>
        <v>190867</v>
      </c>
    </row>
    <row r="73" spans="1:11" ht="21.5" customHeight="1">
      <c r="A73" s="50" t="s">
        <v>155</v>
      </c>
      <c r="B73" s="50"/>
      <c r="C73" s="24">
        <v>399995</v>
      </c>
      <c r="D73" s="56"/>
      <c r="E73" s="24">
        <v>199512</v>
      </c>
      <c r="F73" s="56"/>
      <c r="G73" s="51">
        <v>399046</v>
      </c>
      <c r="H73" s="56"/>
      <c r="I73" s="51">
        <v>198460</v>
      </c>
    </row>
    <row r="74" spans="1:11" ht="21.5" customHeight="1" thickBot="1">
      <c r="A74" s="45" t="s">
        <v>177</v>
      </c>
      <c r="B74" s="45"/>
      <c r="C74" s="61">
        <f>SUM(C72:C73)</f>
        <v>262859</v>
      </c>
      <c r="D74" s="55"/>
      <c r="E74" s="61">
        <f>SUM(E72:E73)</f>
        <v>390376</v>
      </c>
      <c r="F74" s="55"/>
      <c r="G74" s="61">
        <f>SUM(G72:G73)</f>
        <v>262015</v>
      </c>
      <c r="H74" s="55"/>
      <c r="I74" s="61">
        <f>SUM(I72:I73)</f>
        <v>389327</v>
      </c>
      <c r="J74" s="22"/>
      <c r="K74" s="22"/>
    </row>
    <row r="75" spans="1:11" ht="21.5" customHeight="1" thickTop="1">
      <c r="A75" s="28"/>
      <c r="B75" s="45"/>
      <c r="D75" s="55"/>
      <c r="E75" s="55"/>
      <c r="F75" s="55"/>
      <c r="H75" s="55"/>
      <c r="I75" s="55"/>
    </row>
    <row r="76" spans="1:11" ht="21.5" customHeight="1">
      <c r="A76" s="86" t="s">
        <v>156</v>
      </c>
      <c r="B76" s="45"/>
      <c r="C76" s="55"/>
      <c r="D76" s="55"/>
      <c r="E76" s="55"/>
      <c r="F76" s="55"/>
      <c r="G76" s="55"/>
      <c r="H76" s="55"/>
      <c r="I76" s="55"/>
    </row>
    <row r="77" spans="1:11" ht="21.5" customHeight="1">
      <c r="A77" s="50" t="s">
        <v>184</v>
      </c>
      <c r="B77" s="45"/>
      <c r="C77" s="51"/>
      <c r="D77" s="55"/>
      <c r="E77" s="51"/>
      <c r="F77" s="55"/>
      <c r="G77" s="51"/>
      <c r="H77" s="55"/>
      <c r="I77" s="51"/>
    </row>
    <row r="78" spans="1:11" ht="21.5" customHeight="1">
      <c r="A78" s="53" t="s">
        <v>185</v>
      </c>
      <c r="B78" s="45"/>
      <c r="C78" s="51"/>
      <c r="D78" s="55"/>
      <c r="E78" s="51"/>
      <c r="F78" s="55"/>
      <c r="G78" s="51"/>
      <c r="H78" s="55"/>
      <c r="I78" s="51"/>
    </row>
    <row r="79" spans="1:11" ht="21.5" customHeight="1">
      <c r="A79" s="53" t="s">
        <v>186</v>
      </c>
      <c r="B79" s="45"/>
      <c r="C79" s="51"/>
      <c r="D79" s="55"/>
      <c r="E79" s="51"/>
      <c r="F79" s="55"/>
      <c r="G79" s="51"/>
      <c r="H79" s="55"/>
      <c r="I79" s="51"/>
    </row>
    <row r="80" spans="1:11" ht="21.5" customHeight="1">
      <c r="A80" s="53"/>
      <c r="B80" s="45"/>
      <c r="C80" s="51"/>
      <c r="D80" s="55"/>
      <c r="E80" s="51"/>
      <c r="F80" s="55"/>
      <c r="G80" s="51"/>
      <c r="H80" s="55"/>
      <c r="I80" s="51"/>
    </row>
    <row r="81" spans="1:9" ht="21.5" customHeight="1">
      <c r="A81" s="50" t="s">
        <v>183</v>
      </c>
      <c r="B81" s="45"/>
      <c r="C81" s="51"/>
      <c r="D81" s="55"/>
      <c r="E81" s="51"/>
      <c r="F81" s="55"/>
      <c r="G81" s="51"/>
      <c r="H81" s="55"/>
      <c r="I81" s="51"/>
    </row>
    <row r="82" spans="1:9" ht="21.5" customHeight="1">
      <c r="A82" s="50" t="s">
        <v>187</v>
      </c>
      <c r="B82" s="45"/>
      <c r="C82" s="51"/>
      <c r="D82" s="55"/>
      <c r="E82" s="51"/>
      <c r="F82" s="55"/>
      <c r="G82" s="51"/>
      <c r="H82" s="55"/>
      <c r="I82" s="51"/>
    </row>
    <row r="83" spans="1:9" ht="21.5" customHeight="1">
      <c r="A83" s="50"/>
      <c r="B83" s="45"/>
      <c r="C83" s="51"/>
      <c r="D83" s="55"/>
      <c r="E83" s="51"/>
      <c r="F83" s="55"/>
      <c r="G83" s="51"/>
      <c r="H83" s="55"/>
      <c r="I83" s="51"/>
    </row>
    <row r="84" spans="1:9" ht="21.5" customHeight="1">
      <c r="A84" s="50" t="s">
        <v>182</v>
      </c>
      <c r="B84" s="50"/>
      <c r="C84" s="105"/>
      <c r="D84" s="30"/>
      <c r="E84" s="105"/>
      <c r="F84" s="30"/>
      <c r="G84" s="105"/>
      <c r="H84" s="30"/>
      <c r="I84" s="105"/>
    </row>
    <row r="85" spans="1:9" ht="21.5" customHeight="1">
      <c r="A85" s="50" t="s">
        <v>178</v>
      </c>
      <c r="B85" s="50"/>
      <c r="C85" s="51"/>
      <c r="D85" s="30"/>
      <c r="E85" s="51"/>
      <c r="F85" s="30"/>
      <c r="G85" s="51"/>
      <c r="H85" s="30"/>
      <c r="I85" s="51"/>
    </row>
    <row r="86" spans="1:9" ht="22.25" customHeight="1">
      <c r="A86" s="86"/>
      <c r="B86" s="45"/>
      <c r="C86" s="55"/>
      <c r="D86" s="55"/>
      <c r="E86" s="55"/>
      <c r="F86" s="55"/>
      <c r="G86" s="55"/>
      <c r="H86" s="55"/>
      <c r="I86" s="55"/>
    </row>
    <row r="87" spans="1:9" ht="22.25" customHeight="1">
      <c r="A87" s="41"/>
      <c r="B87" s="45"/>
      <c r="C87" s="110"/>
      <c r="D87" s="110"/>
      <c r="E87" s="110"/>
      <c r="F87" s="110"/>
      <c r="G87" s="110"/>
      <c r="H87" s="110"/>
      <c r="I87" s="110"/>
    </row>
    <row r="88" spans="1:9" ht="22.25" customHeight="1">
      <c r="A88" s="41"/>
      <c r="B88" s="45"/>
      <c r="C88" s="55"/>
      <c r="D88" s="110"/>
      <c r="E88" s="110"/>
      <c r="F88" s="110"/>
      <c r="G88" s="55"/>
      <c r="H88" s="110"/>
      <c r="I88" s="110"/>
    </row>
    <row r="89" spans="1:9" ht="22.25" customHeight="1">
      <c r="A89" s="41"/>
      <c r="B89" s="45"/>
      <c r="C89" s="110"/>
      <c r="D89" s="110"/>
      <c r="E89" s="110"/>
      <c r="F89" s="110"/>
      <c r="G89" s="110"/>
      <c r="H89" s="110"/>
      <c r="I89" s="110"/>
    </row>
    <row r="90" spans="1:9" ht="22.25" customHeight="1">
      <c r="A90" s="41"/>
      <c r="B90" s="45"/>
      <c r="C90" s="110"/>
      <c r="D90" s="110"/>
      <c r="E90" s="110"/>
      <c r="F90" s="110"/>
      <c r="G90" s="110"/>
      <c r="H90" s="110"/>
      <c r="I90" s="110"/>
    </row>
    <row r="91" spans="1:9" ht="22.25" customHeight="1">
      <c r="A91" s="41"/>
      <c r="B91" s="45"/>
      <c r="C91" s="110"/>
      <c r="D91" s="110"/>
      <c r="E91" s="110"/>
      <c r="F91" s="110"/>
      <c r="G91" s="110"/>
      <c r="H91" s="110"/>
      <c r="I91" s="110"/>
    </row>
    <row r="92" spans="1:9" ht="22.25" customHeight="1">
      <c r="A92" s="41"/>
      <c r="B92" s="45"/>
      <c r="C92" s="110"/>
      <c r="D92" s="110"/>
      <c r="E92" s="110"/>
      <c r="F92" s="110"/>
      <c r="G92" s="110"/>
      <c r="H92" s="110"/>
      <c r="I92" s="110"/>
    </row>
    <row r="93" spans="1:9" ht="22.25" customHeight="1">
      <c r="A93" s="50"/>
      <c r="B93" s="45"/>
      <c r="C93" s="110"/>
      <c r="D93" s="110"/>
      <c r="E93" s="110"/>
      <c r="F93" s="30"/>
      <c r="G93" s="110"/>
      <c r="H93" s="30"/>
      <c r="I93" s="30"/>
    </row>
    <row r="94" spans="1:9" ht="22.25" customHeight="1">
      <c r="A94" s="50"/>
      <c r="B94" s="50"/>
      <c r="C94" s="105"/>
      <c r="D94" s="30"/>
      <c r="E94" s="105"/>
      <c r="F94" s="30"/>
      <c r="G94" s="105"/>
      <c r="H94" s="30"/>
      <c r="I94" s="105"/>
    </row>
    <row r="95" spans="1:9" ht="22.25" customHeight="1">
      <c r="A95" s="50"/>
      <c r="B95" s="45"/>
      <c r="C95" s="51"/>
      <c r="D95" s="55"/>
      <c r="E95" s="51"/>
      <c r="F95" s="55"/>
      <c r="G95" s="51"/>
      <c r="H95" s="55"/>
      <c r="I95" s="51"/>
    </row>
    <row r="96" spans="1:9" ht="22.25" customHeight="1">
      <c r="A96" s="50"/>
      <c r="B96" s="50"/>
      <c r="C96" s="51"/>
      <c r="D96" s="30"/>
      <c r="E96" s="105"/>
      <c r="F96" s="30"/>
      <c r="G96" s="51"/>
      <c r="H96" s="30"/>
      <c r="I96" s="105"/>
    </row>
    <row r="97" spans="1:9" ht="22.25" customHeight="1">
      <c r="A97" s="50"/>
      <c r="B97" s="50"/>
      <c r="C97" s="51"/>
      <c r="D97" s="30"/>
      <c r="E97" s="51"/>
      <c r="F97" s="30"/>
      <c r="G97" s="51"/>
      <c r="H97" s="30"/>
      <c r="I97" s="51"/>
    </row>
    <row r="98" spans="1:9" ht="22.25" customHeight="1">
      <c r="C98" s="22"/>
      <c r="G98" s="22"/>
    </row>
  </sheetData>
  <mergeCells count="19">
    <mergeCell ref="C3:I3"/>
    <mergeCell ref="C4:E4"/>
    <mergeCell ref="G4:I4"/>
    <mergeCell ref="C6:E6"/>
    <mergeCell ref="G6:I6"/>
    <mergeCell ref="C5:E5"/>
    <mergeCell ref="G5:I5"/>
    <mergeCell ref="C9:I9"/>
    <mergeCell ref="C47:E47"/>
    <mergeCell ref="G47:I47"/>
    <mergeCell ref="C49:I49"/>
    <mergeCell ref="C7:E7"/>
    <mergeCell ref="G7:I7"/>
    <mergeCell ref="C44:E44"/>
    <mergeCell ref="G44:I44"/>
    <mergeCell ref="C45:E45"/>
    <mergeCell ref="G45:I45"/>
    <mergeCell ref="C46:E46"/>
    <mergeCell ref="G46:I46"/>
  </mergeCells>
  <pageMargins left="0.8" right="0.7" top="0.48" bottom="0.5" header="0.5" footer="0.5"/>
  <pageSetup paperSize="9" scale="75" firstPageNumber="11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0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workbookId="56cab373-fe8d-4108-aa57-94fbb43b3006" dataSnipperSheetDeleted="false" guid="4ae63dc7-fa67-4408-92c9-a46a88775d21" revision="2">
  <settings xmlns="" guid="e70622d9-6b36-41e1-9fdd-3bb3c5b247b6">
    <setting type="boolean" value="True" name="embed-documents" guid="82c9efe5-0466-453f-a8b4-bf45fbf742b8"/>
  </settings>
</datasnipper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D34BFB-988B-4415-8743-4AB15B0CFE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5BC200-CCF6-491A-B02B-BCCC373C7235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90FFAE63-B299-4F12-9667-AD057811DE6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BS-2-4</vt:lpstr>
      <vt:lpstr>PL 5</vt:lpstr>
      <vt:lpstr>PL 6</vt:lpstr>
      <vt:lpstr>SCE 7</vt:lpstr>
      <vt:lpstr>SCE 8  </vt:lpstr>
      <vt:lpstr>SCE 9</vt:lpstr>
      <vt:lpstr>SCE 10</vt:lpstr>
      <vt:lpstr>CF 11-12</vt:lpstr>
      <vt:lpstr>'BS-2-4'!Print_Area</vt:lpstr>
      <vt:lpstr>'CF 11-12'!Print_Area</vt:lpstr>
      <vt:lpstr>'PL 5'!Print_Area</vt:lpstr>
      <vt:lpstr>'PL 6'!Print_Area</vt:lpstr>
      <vt:lpstr>'SCE 10'!Print_Area</vt:lpstr>
      <vt:lpstr>'SCE 7'!Print_Area</vt:lpstr>
      <vt:lpstr>'SCE 8  '!Print_Area</vt:lpstr>
      <vt:lpstr>'SCE 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Thiplai, Kanjana</dc:creator>
  <cp:keywords/>
  <dc:description/>
  <cp:lastModifiedBy>Tanyaporn, In-o-chanon</cp:lastModifiedBy>
  <cp:revision/>
  <cp:lastPrinted>2024-08-04T16:11:14Z</cp:lastPrinted>
  <dcterms:created xsi:type="dcterms:W3CDTF">2020-04-29T10:42:38Z</dcterms:created>
  <dcterms:modified xsi:type="dcterms:W3CDTF">2024-08-09T08:57:40Z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7a4074b6-ae10-44c3-9248-82e73b5899b3_Enabled">
    <vt:lpwstr>true</vt:lpwstr>
  </property>
  <property fmtid="{D5CDD505-2E9C-101B-9397-08002B2CF9AE}" pid="5" name="MSIP_Label_7a4074b6-ae10-44c3-9248-82e73b5899b3_SetDate">
    <vt:lpwstr>2023-04-20T03:49:28Z</vt:lpwstr>
  </property>
  <property fmtid="{D5CDD505-2E9C-101B-9397-08002B2CF9AE}" pid="6" name="MSIP_Label_7a4074b6-ae10-44c3-9248-82e73b5899b3_Method">
    <vt:lpwstr>Standard</vt:lpwstr>
  </property>
  <property fmtid="{D5CDD505-2E9C-101B-9397-08002B2CF9AE}" pid="7" name="MSIP_Label_7a4074b6-ae10-44c3-9248-82e73b5899b3_Name">
    <vt:lpwstr>Public</vt:lpwstr>
  </property>
  <property fmtid="{D5CDD505-2E9C-101B-9397-08002B2CF9AE}" pid="8" name="MSIP_Label_7a4074b6-ae10-44c3-9248-82e73b5899b3_SiteId">
    <vt:lpwstr>b93aa31d-e9dc-41ad-9a6a-3e43366a05ef</vt:lpwstr>
  </property>
  <property fmtid="{D5CDD505-2E9C-101B-9397-08002B2CF9AE}" pid="9" name="MSIP_Label_7a4074b6-ae10-44c3-9248-82e73b5899b3_ActionId">
    <vt:lpwstr>170bc0db-255c-4338-a5de-15ce3132026b</vt:lpwstr>
  </property>
  <property fmtid="{D5CDD505-2E9C-101B-9397-08002B2CF9AE}" pid="10" name="MSIP_Label_7a4074b6-ae10-44c3-9248-82e73b5899b3_ContentBits">
    <vt:lpwstr>0</vt:lpwstr>
  </property>
</Properties>
</file>