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haritphet\Desktop\"/>
    </mc:Choice>
  </mc:AlternateContent>
  <xr:revisionPtr revIDLastSave="0" documentId="13_ncr:1_{68807EEA-A155-4D95-A78A-DD6B890F1162}" xr6:coauthVersionLast="47" xr6:coauthVersionMax="47" xr10:uidLastSave="{00000000-0000-0000-0000-000000000000}"/>
  <bookViews>
    <workbookView xWindow="-110" yWindow="-110" windowWidth="19420" windowHeight="11500" tabRatio="722" firstSheet="1" activeTab="7" xr2:uid="{00000000-000D-0000-FFFF-FFFF00000000}"/>
  </bookViews>
  <sheets>
    <sheet name="Sheet1" sheetId="30" state="hidden" r:id="rId1"/>
    <sheet name="BS 7-9" sheetId="35" r:id="rId2"/>
    <sheet name="SOCI 10" sheetId="34" r:id="rId3"/>
    <sheet name="SCE 11" sheetId="36" r:id="rId4"/>
    <sheet name="SCE 12" sheetId="38" r:id="rId5"/>
    <sheet name="SCE 13" sheetId="37" r:id="rId6"/>
    <sheet name="SCE 14" sheetId="39" r:id="rId7"/>
    <sheet name="CF 15-16" sheetId="20" r:id="rId8"/>
  </sheets>
  <definedNames>
    <definedName name="_xlnm.Print_Area" localSheetId="1">'BS 7-9'!$A$1:$J$87</definedName>
    <definedName name="_xlnm.Print_Area" localSheetId="7">'CF 15-16'!$A$1:$I$88</definedName>
    <definedName name="_xlnm.Print_Area" localSheetId="3">'SCE 11'!$A$1:$P$26</definedName>
    <definedName name="_xlnm.Print_Area" localSheetId="4">'SCE 12'!$A$1:$N$23</definedName>
    <definedName name="_xlnm.Print_Area" localSheetId="5">'SCE 13'!$A$1:$P$26</definedName>
    <definedName name="_xlnm.Print_Area" localSheetId="6">'SCE 14'!$A$1:$N$23</definedName>
    <definedName name="_xlnm.Print_Area" localSheetId="2">'SOCI 10'!$A$1:$J$37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0" l="1"/>
  <c r="C11" i="20"/>
  <c r="H30" i="34" l="1"/>
  <c r="D30" i="34"/>
  <c r="H29" i="34"/>
  <c r="D29" i="34"/>
  <c r="G76" i="20" l="1"/>
  <c r="C76" i="20"/>
  <c r="P17" i="37"/>
  <c r="J20" i="39"/>
  <c r="H20" i="39"/>
  <c r="F20" i="39"/>
  <c r="D20" i="39"/>
  <c r="J16" i="39"/>
  <c r="H16" i="39"/>
  <c r="F16" i="39"/>
  <c r="D16" i="39"/>
  <c r="N15" i="39"/>
  <c r="N16" i="39" s="1"/>
  <c r="L16" i="39"/>
  <c r="N11" i="39"/>
  <c r="P17" i="36"/>
  <c r="P13" i="36"/>
  <c r="J20" i="38"/>
  <c r="H20" i="38"/>
  <c r="F20" i="38"/>
  <c r="D20" i="38"/>
  <c r="L16" i="38"/>
  <c r="J16" i="38"/>
  <c r="H16" i="38"/>
  <c r="F16" i="38"/>
  <c r="D16" i="38"/>
  <c r="N15" i="38"/>
  <c r="N16" i="38" s="1"/>
  <c r="N11" i="38"/>
  <c r="F22" i="39" l="1"/>
  <c r="J22" i="39"/>
  <c r="H22" i="39"/>
  <c r="F22" i="38"/>
  <c r="H22" i="38"/>
  <c r="J22" i="38"/>
  <c r="D22" i="39"/>
  <c r="D22" i="38"/>
  <c r="I69" i="20" l="1"/>
  <c r="E69" i="20"/>
  <c r="J16" i="35" l="1"/>
  <c r="F16" i="35"/>
  <c r="L17" i="37" l="1"/>
  <c r="J84" i="35" l="1"/>
  <c r="J57" i="35"/>
  <c r="J48" i="35"/>
  <c r="J30" i="35"/>
  <c r="F84" i="35"/>
  <c r="F57" i="35"/>
  <c r="F48" i="35"/>
  <c r="F30" i="35"/>
  <c r="P22" i="37"/>
  <c r="J32" i="34"/>
  <c r="J18" i="34"/>
  <c r="J12" i="34"/>
  <c r="P22" i="36"/>
  <c r="F32" i="34"/>
  <c r="F18" i="34"/>
  <c r="F12" i="34"/>
  <c r="I57" i="20"/>
  <c r="E57" i="20"/>
  <c r="N22" i="36" l="1"/>
  <c r="F33" i="34"/>
  <c r="N22" i="37"/>
  <c r="J33" i="34"/>
  <c r="J20" i="34"/>
  <c r="J22" i="34" s="1"/>
  <c r="J24" i="34" s="1"/>
  <c r="L21" i="37" s="1"/>
  <c r="P21" i="37" s="1"/>
  <c r="J59" i="35"/>
  <c r="J86" i="35" s="1"/>
  <c r="F20" i="34"/>
  <c r="F59" i="35"/>
  <c r="F86" i="35" s="1"/>
  <c r="J32" i="35"/>
  <c r="F32" i="35"/>
  <c r="I22" i="20" l="1"/>
  <c r="I35" i="20" s="1"/>
  <c r="I39" i="20" s="1"/>
  <c r="I72" i="20" s="1"/>
  <c r="J34" i="34"/>
  <c r="J36" i="34"/>
  <c r="F22" i="34"/>
  <c r="F24" i="34" s="1"/>
  <c r="L21" i="36" s="1"/>
  <c r="P21" i="36" s="1"/>
  <c r="I75" i="20" l="1"/>
  <c r="I77" i="20" s="1"/>
  <c r="F34" i="34"/>
  <c r="E22" i="20"/>
  <c r="E35" i="20" s="1"/>
  <c r="E39" i="20" s="1"/>
  <c r="E72" i="20" s="1"/>
  <c r="E75" i="20" s="1"/>
  <c r="F36" i="34"/>
  <c r="E77" i="20" l="1"/>
  <c r="H32" i="34"/>
  <c r="H33" i="34" l="1"/>
  <c r="D32" i="34" l="1"/>
  <c r="D33" i="34" l="1"/>
  <c r="J18" i="37"/>
  <c r="H18" i="37"/>
  <c r="F18" i="37"/>
  <c r="D18" i="37"/>
  <c r="N18" i="37"/>
  <c r="L18" i="37"/>
  <c r="J18" i="36"/>
  <c r="H18" i="36"/>
  <c r="F18" i="36"/>
  <c r="D18" i="36"/>
  <c r="N18" i="36"/>
  <c r="L18" i="36" l="1"/>
  <c r="P18" i="37"/>
  <c r="P18" i="36"/>
  <c r="J23" i="37" l="1"/>
  <c r="H23" i="37"/>
  <c r="F23" i="37"/>
  <c r="D23" i="37"/>
  <c r="J23" i="36"/>
  <c r="H23" i="36"/>
  <c r="F23" i="36"/>
  <c r="D23" i="36"/>
  <c r="D25" i="37" l="1"/>
  <c r="H25" i="37"/>
  <c r="F25" i="37"/>
  <c r="J25" i="37"/>
  <c r="N23" i="36" l="1"/>
  <c r="N25" i="36" s="1"/>
  <c r="N23" i="37" l="1"/>
  <c r="N25" i="37" s="1"/>
  <c r="P13" i="37" l="1"/>
  <c r="F25" i="36" l="1"/>
  <c r="J25" i="36"/>
  <c r="D25" i="36" l="1"/>
  <c r="H25" i="36"/>
  <c r="P23" i="37" l="1"/>
  <c r="P25" i="37" s="1"/>
  <c r="L23" i="37" l="1"/>
  <c r="L25" i="37" s="1"/>
  <c r="P23" i="36" l="1"/>
  <c r="P25" i="36" s="1"/>
  <c r="L23" i="36" l="1"/>
  <c r="L25" i="36" s="1"/>
  <c r="D18" i="34" l="1"/>
  <c r="H18" i="34"/>
  <c r="G69" i="20" l="1"/>
  <c r="D48" i="35"/>
  <c r="G57" i="20"/>
  <c r="H48" i="35" l="1"/>
  <c r="C57" i="20" l="1"/>
  <c r="H16" i="35"/>
  <c r="D16" i="35" l="1"/>
  <c r="H12" i="34"/>
  <c r="H20" i="34" s="1"/>
  <c r="H22" i="34" s="1"/>
  <c r="H24" i="34" s="1"/>
  <c r="D57" i="35"/>
  <c r="D59" i="35" s="1"/>
  <c r="H57" i="35"/>
  <c r="H59" i="35" s="1"/>
  <c r="C69" i="20"/>
  <c r="H30" i="35"/>
  <c r="D30" i="35"/>
  <c r="H34" i="34" l="1"/>
  <c r="G9" i="20" s="1"/>
  <c r="G22" i="20" s="1"/>
  <c r="G35" i="20" s="1"/>
  <c r="G39" i="20" s="1"/>
  <c r="G72" i="20" s="1"/>
  <c r="L19" i="39"/>
  <c r="L20" i="39" s="1"/>
  <c r="L22" i="39" s="1"/>
  <c r="H82" i="35" s="1"/>
  <c r="D32" i="35"/>
  <c r="H32" i="35"/>
  <c r="D12" i="34"/>
  <c r="D20" i="34" s="1"/>
  <c r="D22" i="34" s="1"/>
  <c r="D24" i="34" s="1"/>
  <c r="D34" i="34" s="1"/>
  <c r="C9" i="20" s="1"/>
  <c r="H36" i="34"/>
  <c r="G75" i="20" l="1"/>
  <c r="G77" i="20" s="1"/>
  <c r="N19" i="39"/>
  <c r="N20" i="39" s="1"/>
  <c r="N22" i="39" s="1"/>
  <c r="D36" i="34"/>
  <c r="C22" i="20"/>
  <c r="C35" i="20" s="1"/>
  <c r="C39" i="20" s="1"/>
  <c r="L19" i="38"/>
  <c r="L20" i="38" l="1"/>
  <c r="L22" i="38" s="1"/>
  <c r="D82" i="35" s="1"/>
  <c r="D84" i="35" s="1"/>
  <c r="D86" i="35" s="1"/>
  <c r="N19" i="38"/>
  <c r="N20" i="38" s="1"/>
  <c r="N22" i="38" s="1"/>
  <c r="C72" i="20"/>
  <c r="C75" i="20" s="1"/>
  <c r="C77" i="20" s="1"/>
  <c r="H84" i="35" l="1"/>
  <c r="H86" i="35" l="1"/>
</calcChain>
</file>

<file path=xl/sharedStrings.xml><?xml version="1.0" encoding="utf-8"?>
<sst xmlns="http://schemas.openxmlformats.org/spreadsheetml/2006/main" count="391" uniqueCount="220">
  <si>
    <t xml:space="preserve">งบการเงินรวม </t>
  </si>
  <si>
    <t xml:space="preserve">งบการเงินเฉพาะกิจการ </t>
  </si>
  <si>
    <t>สำหรับปีสิ้นสุดวันที่ 31 ธันวาคม</t>
  </si>
  <si>
    <t>หมายเหตุ</t>
  </si>
  <si>
    <t>(ปรับปรุงใหม่)</t>
  </si>
  <si>
    <t>(พันบาท)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</si>
  <si>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</si>
  <si>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</si>
  <si>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</si>
  <si>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</si>
  <si>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</si>
  <si>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</si>
  <si>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</si>
  <si>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</si>
  <si>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</si>
  <si>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 xml:space="preserve">ค่าใช้จ่ายอื่น </t>
  </si>
  <si>
    <t>ต้นทุนทางการเงิน</t>
  </si>
  <si>
    <t>กำไร (ขาดทุน) ก่อนภาษีเงินได้</t>
  </si>
  <si>
    <t>ค่าใช้จ่ายภาษีเงินได้</t>
  </si>
  <si>
    <r>
      <t>กำไร (ขาดทุน) สำหรับปี</t>
    </r>
    <r>
      <rPr>
        <b/>
        <sz val="15"/>
        <color indexed="10"/>
        <rFont val="Angsana New"/>
        <family val="1"/>
      </rPr>
      <t xml:space="preserve"> </t>
    </r>
  </si>
  <si>
    <t xml:space="preserve">กำไรขาดทุนเบ็ดเสร็จอื่น </t>
  </si>
  <si>
    <t>รายการที่จะไม่ถูกจัดประเภทรายการใหม่เข้าไปไว้ในกำไรหรือขาดทุน</t>
  </si>
  <si>
    <t>กำไร (ขาดทุน) จากการประมาณการตามหลัก</t>
  </si>
  <si>
    <t xml:space="preserve">   คณิตศาสตร์ประกันภัยสำหรับโครงการผลประโยชน์พนักงาน</t>
  </si>
  <si>
    <t>รายการที่อาจถูกจัดประเภทรายการใหม่เข้าไปไว้ในกำไรหรือขาดทุนในภายหลัง</t>
  </si>
  <si>
    <t>ผลต่างจากอัตราแลกเปลี่ยนจากการแปลงค่าหน่วยงานต่างประเทศ</t>
  </si>
  <si>
    <t>กำไร (ขาดทุน) เบ็ดเสร็จอื่นสำหรับปี- สุทธิจากภาษี</t>
  </si>
  <si>
    <t>กำไร (ขาดทุน) 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</si>
  <si>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</si>
  <si>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</si>
  <si>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</si>
  <si>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สำหรับปี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</si>
  <si>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</si>
  <si>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</si>
  <si>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 xml:space="preserve">กำไร (ขาดทุน) ต่อหุ้นขั้นพื้นฐาน </t>
  </si>
  <si>
    <t>บริษัท ซิมโฟนี่ คอมมูนิเคชั่น จำกัด (มหาชน) และบริษัทย่อย</t>
  </si>
  <si>
    <t>งบฐานะการเงิน</t>
  </si>
  <si>
    <t>งบการเงินเฉพาะกิจการ</t>
  </si>
  <si>
    <t>31 ธันวาคม</t>
  </si>
  <si>
    <t>สินทรัพย์</t>
  </si>
  <si>
    <t>(บาท)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</si>
  <si>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</si>
  <si>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</si>
  <si>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</si>
  <si>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สินค้าคงเหลือ</t>
  </si>
  <si>
    <t>ค่าใช้จ่ายจ่ายล่วงหน้า - หมุนเวียน</t>
  </si>
  <si>
    <t>ต้นทุนของสัญญา - หมุนเวียน</t>
  </si>
  <si>
    <t>ภาษีเงินได้ถูกหัก ณ ที่จ่าย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</si>
  <si>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</si>
  <si>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</si>
  <si>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</si>
  <si>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</si>
  <si>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</si>
  <si>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 xml:space="preserve">อุปกรณ์โครงข่าย </t>
  </si>
  <si>
    <t>ที่ดิน อาคารและอุปกรณ์</t>
  </si>
  <si>
    <t>สินทรัพย์สิทธิการใช้</t>
  </si>
  <si>
    <t xml:space="preserve">สินทรัพย์ไม่มีตัวตน </t>
  </si>
  <si>
    <t>เงินประกันอุปกรณ์โครงข่าย</t>
  </si>
  <si>
    <t>เงินประกันและเงินมัดจำอื่น</t>
  </si>
  <si>
    <t>ค่าใช้จ่ายจ่ายล่วงหน้า - ไม่หมุนเวียน</t>
  </si>
  <si>
    <t>ต้นทุนของสัญญา - ไม่หมุนเวียน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</si>
  <si>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</si>
  <si>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</si>
  <si>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</si>
  <si>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</si>
  <si>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</si>
  <si>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</si>
  <si>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</si>
  <si>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4, 13</t>
  </si>
  <si>
    <t>หนี้สินที่เกิดจากสัญญา - หมุนเวียน</t>
  </si>
  <si>
    <t>ส่วนของหนี้สินตามสัญญาเช่าที่ถึงกำหนด</t>
  </si>
  <si>
    <t xml:space="preserve">   ชำระภายในหนึ่งปี</t>
  </si>
  <si>
    <t>12, 21</t>
  </si>
  <si>
    <t>ส่วนของเงินกู้ยืมระยะยาวที่ถึงกำหนด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</si>
  <si>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</si>
  <si>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</si>
  <si>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</si>
  <si>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</si>
  <si>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</si>
  <si>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หนี้สินที่เกิดจากสัญญา - ไม่หมุนเวียน</t>
  </si>
  <si>
    <t>ประมาณการหนี้สินไม่หมุนเวียนสำหรับ</t>
  </si>
  <si>
    <t xml:space="preserve">   ผลประโยชน์พนักงาน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</si>
  <si>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</si>
  <si>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</si>
  <si>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</si>
  <si>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</si>
  <si>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</si>
  <si>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</si>
  <si>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 (หุ้นสามัญจำนวน 433,654,887 หุ้น </t>
  </si>
  <si>
    <t xml:space="preserve">     มูลค่า 1 บาทต่อหุ้น) </t>
  </si>
  <si>
    <t xml:space="preserve">    ทุนที่ออกและชำระแล้ว</t>
  </si>
  <si>
    <t>ส่วนเกินมูลค่าหุ้น</t>
  </si>
  <si>
    <t xml:space="preserve">    ส่วนเกินมูลค่าหุ้นสามัญ</t>
  </si>
  <si>
    <t>ส่วนทุนจากการจ่ายโดยใช้หุ้นเป็นเกณฑ์</t>
  </si>
  <si>
    <t>กำไรสะสม</t>
  </si>
  <si>
    <t xml:space="preserve">    จัดสรรแล้ว</t>
  </si>
  <si>
    <t xml:space="preserve">       ทุนสำรองตามกฎหมาย</t>
  </si>
  <si>
    <t xml:space="preserve"> 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</si>
  <si>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</si>
  <si>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</si>
  <si>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</si>
  <si>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</si>
  <si>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 xml:space="preserve">รายได้ </t>
  </si>
  <si>
    <t>รายได้จากการขายและให้บริการ</t>
  </si>
  <si>
    <t>4, 16</t>
  </si>
  <si>
    <t>กำไรจากการขายเงินลงทุนในบริษัทร่วม</t>
  </si>
  <si>
    <t xml:space="preserve">รายได้อื่น </t>
  </si>
  <si>
    <t>ค่าใช้จ่าย</t>
  </si>
  <si>
    <t>ต้นทุนขายและให้บริการ</t>
  </si>
  <si>
    <t>ต้นทุนในการจัดจำหน่าย</t>
  </si>
  <si>
    <t>รวมค่าใช้จ่าย</t>
  </si>
  <si>
    <t>กำไรจากกิจกรรมดำเนินงาน</t>
  </si>
  <si>
    <t>กำไรก่อนภาษีเงินได้</t>
  </si>
  <si>
    <t>กำไรสำหรับปี</t>
  </si>
  <si>
    <t>กำไรขาดทุนเบ็ดเสร็จอื่น</t>
  </si>
  <si>
    <t>รายการที่อาจถูกจัดประเภทใหม่ไว้ในกำไรหรือ</t>
  </si>
  <si>
    <t xml:space="preserve">   ขาดทุนในภายหลัง</t>
  </si>
  <si>
    <t>ผลกำไรจากการป้องกันความเสี่ยงกระแสเงินสด</t>
  </si>
  <si>
    <t>ภาษีเงินได้ของรายการที่อาจถูกจัดประเภทใหม่
   ไว้ในกำไรหรือขาดทุนในภายหลัง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</si>
  <si>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</si>
  <si>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</si>
  <si>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</si>
  <si>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</si>
  <si>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กำไรต่อหุ้นขั้นพื้นฐาน</t>
  </si>
  <si>
    <t xml:space="preserve">งบการเปลี่ยนแปลงส่วนของผู้ถือหุ้น </t>
  </si>
  <si>
    <t>งบการเงินรวม</t>
  </si>
  <si>
    <t>องค์ประกอบอื่น</t>
  </si>
  <si>
    <t>ของส่วน</t>
  </si>
  <si>
    <t xml:space="preserve">กำไรสะสม </t>
  </si>
  <si>
    <t>ของผู้ถือหุ้น</t>
  </si>
  <si>
    <t>ทุน</t>
  </si>
  <si>
    <t>ส่วนทุนจาก</t>
  </si>
  <si>
    <t>สำรองการป้องกัน</t>
  </si>
  <si>
    <t>ที่ออกและ</t>
  </si>
  <si>
    <t>ส่วนเกิน</t>
  </si>
  <si>
    <t>การจ่ายโดยใช้</t>
  </si>
  <si>
    <t>ทุนสำรอง</t>
  </si>
  <si>
    <t>ยังไม่ได้</t>
  </si>
  <si>
    <t>ความเสี่ยง</t>
  </si>
  <si>
    <t>รวมส่วน</t>
  </si>
  <si>
    <t xml:space="preserve">ชำระแล้ว </t>
  </si>
  <si>
    <t>มูลค่าหุ้น</t>
  </si>
  <si>
    <t>หุ้นเป็นเกณฑ์</t>
  </si>
  <si>
    <t>ตามกฎหมาย</t>
  </si>
  <si>
    <t>จัดสรร</t>
  </si>
  <si>
    <t>กระแสเงินสด</t>
  </si>
  <si>
    <t>สำหรับปีสิ้นสุดวันที่ 31 ธันวาคม 2566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</si>
  <si>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</si>
  <si>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</si>
  <si>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</si>
  <si>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เงินปันผลให้ผู้ถือหุ้นของบริษัท</t>
  </si>
  <si>
    <t xml:space="preserve">   รวมการจัดสรรส่วนทุนให้ผู้ถือหุ้น</t>
  </si>
  <si>
    <t>กำไรขาดทุนเบ็ดเสร็จสำหรับปี</t>
  </si>
  <si>
    <t xml:space="preserve">   กำไรหรือขาดทุน</t>
  </si>
  <si>
    <t xml:space="preserve">   กำไรขาดทุนเบ็ดเสร็จอื่น</t>
  </si>
  <si>
    <t>รวมกำไรขาดทุนเบ็ดเสร็จสำหรับปี</t>
  </si>
  <si>
    <t>ยอดคงเหลือ ณ วันที่ 31 ธันวาคม 2566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</si>
  <si>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</si>
  <si>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</si>
  <si>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</si>
  <si>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งบการเปลี่ยนแปลงส่วนของผู้ถือหุ้น</t>
  </si>
  <si>
    <t xml:space="preserve">                     </t>
  </si>
  <si>
    <r>
      <t xml:space="preserve">        </t>
    </r>
    <r>
      <rPr>
        <sz val="15"/>
        <rFont val="Angsana New"/>
        <family val="1"/>
      </rPr>
      <t xml:space="preserve"> </t>
    </r>
  </si>
  <si>
    <t>ชำระแล้ว</t>
  </si>
  <si>
    <t xml:space="preserve">งบกระแสเงินสด </t>
  </si>
  <si>
    <t xml:space="preserve"> 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</si>
  <si>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</si>
  <si>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</si>
  <si>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ค่าเสื่อมราคาและค่าตัดจำหน่าย</t>
  </si>
  <si>
    <t>(กำไร) ขาดทุนจากอัตราแลกเปลี่ยนที่ยังไม่เกิดขึ้น</t>
  </si>
  <si>
    <t>ผลขาดทุนจากการด้อยค่าที่รับรู้ในกำไรหรือขาดทุน</t>
  </si>
  <si>
    <t>ผลขาดทุนจากการด้อยค่าอุปกรณ์โครงข่าย</t>
  </si>
  <si>
    <t>ขาดทุนจากการตัดจำหน่ายอุปกรณ์และอุปกรณ์โครงข่าย</t>
  </si>
  <si>
    <t>กำไรจากการจำหน่ายอุปกรณ์และอุปกรณ์โครงข่าย</t>
  </si>
  <si>
    <t>ค่าใช้จ่ายผลประโยชน์พนักงาน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</si>
  <si>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</si>
  <si>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</si>
  <si>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 xml:space="preserve">สินค้าคงเหลือ </t>
  </si>
  <si>
    <t>ค่าใช้จ่ายจ่ายล่วงหน้า</t>
  </si>
  <si>
    <t>ต้นทุนของสัญญา</t>
  </si>
  <si>
    <t>สินทรัพย์ไม่หมุนเวียนอื่น</t>
  </si>
  <si>
    <t>หนี้สินที่เกิดจากสัญญา</t>
  </si>
  <si>
    <t xml:space="preserve">กระแสเงินสดสุทธิได้มาจากการดำเนินงาน </t>
  </si>
  <si>
    <t>ภาษีเงินได้จ่ายออก</t>
  </si>
  <si>
    <t>ผลประโยชน์พนักงานจ่ายออก</t>
  </si>
  <si>
    <t xml:space="preserve">ภาษีเงินได้รับคืน 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</si>
  <si>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</si>
  <si>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</si>
  <si>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t>เงินสดรับจากการขายอุปกรณ์และอุปกรณ์โครงข่าย</t>
  </si>
  <si>
    <t>เงินสดจ่ายเพื่อซื้ออุปกรณ์โครงข่าย</t>
  </si>
  <si>
    <t>เงินสดจ่ายเพื่อซื้อที่ดิน อาคาร และอุปกรณ์</t>
  </si>
  <si>
    <t>เงินสดจ่ายเพื่อซื้อสินทรัพย์ไม่มีตัวตน</t>
  </si>
  <si>
    <t>เงินสดรับชำระคืนจากเงินให้กู้ยืมแก่บุคคลหรือ</t>
  </si>
  <si>
    <t xml:space="preserve">   กิจการที่เกี่ยวข้องกัน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</si>
  <si>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</si>
  <si>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</si>
  <si>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เงินสดรับจากการขายเงินลงทุนในบริษัทร่วม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</si>
  <si>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</si>
  <si>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</si>
  <si>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เงินสดจ่ายเพื่อชำระเงินกู้ยืมระยะยาว</t>
  </si>
  <si>
    <t>เงินสดรับจากเงินกู้ยืมระยะยาว</t>
  </si>
  <si>
    <t xml:space="preserve">เงินสดจ่ายเพื่อชำระหนี้สินตามสัญญาเช่า </t>
  </si>
  <si>
    <t>เงินปันผลจ่ายให้ผู้ถือหุ้นของบริษัท</t>
  </si>
  <si>
    <t>ดอกเบี้ยจ่าย</t>
  </si>
  <si>
    <t>กระแสเงินสดสุทธิใช้ไปในกิจกรรมจัดหาเงิน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</si>
  <si>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</si>
  <si>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 xml:space="preserve">   ก่อนผลกระทบของอัตราแลกเปลี่ยน</t>
  </si>
  <si>
    <t>ผลกระทบของอัตราแลกเปลี่ยนที่มีต่อเงินสด</t>
  </si>
  <si>
    <t xml:space="preserve">   และรายการเทียบเท่าเงินสด</t>
  </si>
  <si>
    <t>เงินสดและรายการเทียบเท่าเงินสด ณ 1 มกราคม</t>
  </si>
  <si>
    <t>เงินสดและรายการเทียบเท่าเงินสด ณ 31 ธันวาคม</t>
  </si>
  <si>
    <t>รายการที่ไม่ใช่เงินสด</t>
  </si>
  <si>
    <t>เงินสดจ่ายเพื่อสินทรัพย์สิทธิการใช้</t>
  </si>
  <si>
    <r>
      <t xml:space="preserve">ในระหว่างปี 2567 กลุ่มบริษัท/บริษัทมีสินทรัพย์สิทธิการใช้เพิ่มขึ้นจำนวน 66.67 ล้านบาท </t>
    </r>
    <r>
      <rPr>
        <i/>
        <sz val="15"/>
        <rFont val="Angsana New"/>
        <family val="1"/>
      </rPr>
      <t>(2566: 55.97  ล้านบาท)</t>
    </r>
    <r>
      <rPr>
        <sz val="15"/>
        <rFont val="Angsana New"/>
        <family val="1"/>
      </rPr>
      <t xml:space="preserve"> ซึ่งเกิดจากหนี้สินตามสัญญาเช่าทั้งจำนวน</t>
    </r>
  </si>
  <si>
    <t>4, 6, 16</t>
  </si>
  <si>
    <t>ยอดยกมาของเจ้าหนี้ค่าซื้ออุปกรณ์โครงข่ายเป็นจำนวนเงิน 78.86 ล้านบาท</t>
  </si>
  <si>
    <t>ซึ่งรวมยอดยกมาของเจ้าหนี้ค่าซื้อที่ดิน อาคารและอุปกรณ์ เป็นจำนวนเงิน 0.20 ล้านบาท</t>
  </si>
  <si>
    <t>โดยรวมถึงค่าใช้จ่ายจ่ายล่วงหน้าเป็นจำนวนเงิน 1.85 ล้านบาท</t>
  </si>
  <si>
    <t>ในระหว่างปี 2567 กลุ่มบริษัท/บริษัทได้ซื้ออุปกรณ์โครงข่ายเป็นจำนวนเงินรวม 778.72 ล้านบาท และจ่ายชำระเป็นเงินสดจำนวน 588.25 ล้านบาท ซึ่งรวม</t>
  </si>
  <si>
    <t xml:space="preserve">ในระหว่างปี 2567 กลุ่มบริษัท/บริษัทได้ซื้อที่ดิน อาคารและอุปกรณ์เป็นจำนวนเงินรวม 11.17 ล้านบาท และจ่ายชำระเป็นเงินสดจำนวน 10.57 ล้านบาท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</si>
</sst>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0_);\(0\)"/>
    <numFmt numFmtId="168" formatCode="&quot;$&quot;#,##0.00"/>
  </numFmts>
  <fonts count="25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4"/>
      <name val="Cordia New"/>
      <family val="2"/>
    </font>
    <font>
      <sz val="14"/>
      <name val="Angsana New"/>
      <family val="1"/>
    </font>
    <font>
      <b/>
      <sz val="14"/>
      <name val="Angsana New"/>
      <family val="1"/>
    </font>
    <font>
      <sz val="11"/>
      <name val="Times New Roman"/>
      <family val="1"/>
    </font>
    <font>
      <b/>
      <sz val="15"/>
      <color indexed="10"/>
      <name val="Angsana New"/>
      <family val="1"/>
    </font>
    <font>
      <sz val="10"/>
      <color theme="1"/>
      <name val="Arial"/>
      <family val="2"/>
    </font>
    <font>
      <sz val="15"/>
      <color theme="1"/>
      <name val="Angsana New"/>
      <family val="1"/>
    </font>
    <font>
      <sz val="11"/>
      <color indexed="8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i/>
      <sz val="16"/>
      <name val="Angsana New"/>
      <family val="1"/>
    </font>
    <font>
      <sz val="16"/>
      <name val="Angsana New"/>
      <family val="1"/>
    </font>
    <font>
      <sz val="15"/>
      <color rgb="FFFF0000"/>
      <name val="Angsana New"/>
      <family val="1"/>
    </font>
    <font>
      <b/>
      <sz val="12"/>
      <name val="Angsana New"/>
      <family val="1"/>
    </font>
    <font>
      <i/>
      <sz val="12"/>
      <name val="Angsana New"/>
      <family val="1"/>
    </font>
    <font>
      <sz val="12"/>
      <name val="Arial"/>
      <family val="2"/>
    </font>
    <font>
      <sz val="12"/>
      <name val="Angsana New"/>
      <family val="1"/>
    </font>
    <font>
      <i/>
      <sz val="15"/>
      <name val="Angsana New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8" fillId="0" borderId="0"/>
    <xf numFmtId="0" fontId="3" fillId="0" borderId="0"/>
    <xf numFmtId="164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5">
    <xf numFmtId="0" fontId="0" fillId="0" borderId="0" xfId="0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/>
    <xf numFmtId="165" fontId="3" fillId="0" borderId="0" xfId="0" applyNumberFormat="1" applyFont="1"/>
    <xf numFmtId="49" fontId="6" fillId="0" borderId="0" xfId="0" applyNumberFormat="1" applyFont="1"/>
    <xf numFmtId="0" fontId="1" fillId="0" borderId="0" xfId="0" applyFont="1"/>
    <xf numFmtId="49" fontId="3" fillId="0" borderId="0" xfId="0" applyNumberFormat="1" applyFont="1"/>
    <xf numFmtId="49" fontId="4" fillId="0" borderId="0" xfId="0" applyNumberFormat="1" applyFont="1"/>
    <xf numFmtId="49" fontId="2" fillId="0" borderId="0" xfId="0" applyNumberFormat="1" applyFont="1"/>
    <xf numFmtId="49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5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/>
    <xf numFmtId="166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/>
    <xf numFmtId="165" fontId="0" fillId="0" borderId="0" xfId="0" applyNumberFormat="1" applyAlignment="1">
      <alignment horizontal="right"/>
    </xf>
    <xf numFmtId="166" fontId="3" fillId="0" borderId="0" xfId="1" applyNumberFormat="1" applyFont="1" applyFill="1" applyAlignment="1"/>
    <xf numFmtId="166" fontId="4" fillId="0" borderId="0" xfId="1" applyNumberFormat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4" fillId="0" borderId="1" xfId="1" applyNumberFormat="1" applyFont="1" applyFill="1" applyBorder="1" applyAlignment="1">
      <alignment horizontal="right"/>
    </xf>
    <xf numFmtId="166" fontId="4" fillId="0" borderId="2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/>
    <xf numFmtId="0" fontId="6" fillId="0" borderId="0" xfId="0" applyFont="1" applyAlignment="1">
      <alignment horizontal="justify"/>
    </xf>
    <xf numFmtId="166" fontId="3" fillId="0" borderId="0" xfId="1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166" fontId="3" fillId="0" borderId="0" xfId="0" applyNumberFormat="1" applyFont="1"/>
    <xf numFmtId="0" fontId="6" fillId="0" borderId="0" xfId="0" applyFont="1" applyAlignment="1">
      <alignment horizontal="lef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1" applyNumberFormat="1" applyFont="1" applyFill="1" applyAlignment="1">
      <alignment horizontal="right"/>
    </xf>
    <xf numFmtId="166" fontId="3" fillId="0" borderId="3" xfId="1" applyNumberFormat="1" applyFont="1" applyFill="1" applyBorder="1" applyAlignment="1">
      <alignment horizontal="right"/>
    </xf>
    <xf numFmtId="0" fontId="5" fillId="3" borderId="0" xfId="0" applyFont="1" applyFill="1" applyAlignment="1">
      <alignment horizontal="center"/>
    </xf>
    <xf numFmtId="0" fontId="3" fillId="3" borderId="0" xfId="0" applyFont="1" applyFill="1"/>
    <xf numFmtId="166" fontId="4" fillId="0" borderId="0" xfId="0" applyNumberFormat="1" applyFont="1"/>
    <xf numFmtId="37" fontId="4" fillId="0" borderId="0" xfId="0" applyNumberFormat="1" applyFont="1"/>
    <xf numFmtId="37" fontId="4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3" fontId="3" fillId="0" borderId="0" xfId="0" applyNumberFormat="1" applyFont="1"/>
    <xf numFmtId="167" fontId="0" fillId="0" borderId="0" xfId="0" applyNumberFormat="1"/>
    <xf numFmtId="166" fontId="11" fillId="0" borderId="0" xfId="1" applyNumberFormat="1" applyFont="1" applyFill="1" applyAlignment="1"/>
    <xf numFmtId="166" fontId="4" fillId="0" borderId="5" xfId="1" applyNumberFormat="1" applyFont="1" applyFill="1" applyBorder="1" applyAlignment="1"/>
    <xf numFmtId="37" fontId="3" fillId="0" borderId="0" xfId="0" applyNumberFormat="1" applyFont="1"/>
    <xf numFmtId="43" fontId="3" fillId="0" borderId="3" xfId="1" applyFont="1" applyFill="1" applyBorder="1" applyAlignment="1"/>
    <xf numFmtId="37" fontId="3" fillId="0" borderId="3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0" borderId="0" xfId="0" applyNumberFormat="1" applyFont="1"/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3" fontId="3" fillId="0" borderId="3" xfId="0" applyNumberFormat="1" applyFont="1" applyBorder="1" applyAlignment="1">
      <alignment wrapText="1"/>
    </xf>
    <xf numFmtId="0" fontId="3" fillId="0" borderId="0" xfId="0" applyFont="1" applyAlignment="1">
      <alignment vertical="top" wrapText="1"/>
    </xf>
    <xf numFmtId="3" fontId="4" fillId="0" borderId="2" xfId="0" applyNumberFormat="1" applyFont="1" applyBorder="1" applyAlignment="1">
      <alignment wrapText="1"/>
    </xf>
    <xf numFmtId="0" fontId="0" fillId="0" borderId="2" xfId="0" applyBorder="1"/>
    <xf numFmtId="0" fontId="3" fillId="2" borderId="0" xfId="0" applyFont="1" applyFill="1"/>
    <xf numFmtId="3" fontId="4" fillId="0" borderId="5" xfId="0" applyNumberFormat="1" applyFont="1" applyBorder="1"/>
    <xf numFmtId="0" fontId="4" fillId="3" borderId="0" xfId="0" applyFont="1" applyFill="1" applyAlignment="1">
      <alignment horizontal="left"/>
    </xf>
    <xf numFmtId="3" fontId="4" fillId="3" borderId="2" xfId="0" applyNumberFormat="1" applyFont="1" applyFill="1" applyBorder="1"/>
    <xf numFmtId="0" fontId="4" fillId="3" borderId="0" xfId="0" applyFont="1" applyFill="1"/>
    <xf numFmtId="165" fontId="0" fillId="0" borderId="0" xfId="0" applyNumberFormat="1"/>
    <xf numFmtId="49" fontId="5" fillId="0" borderId="0" xfId="0" applyNumberFormat="1" applyFont="1" applyAlignment="1">
      <alignment horizontal="center"/>
    </xf>
    <xf numFmtId="166" fontId="1" fillId="0" borderId="0" xfId="0" applyNumberFormat="1" applyFont="1"/>
    <xf numFmtId="0" fontId="0" fillId="0" borderId="0" xfId="0" applyAlignment="1">
      <alignment horizontal="right"/>
    </xf>
    <xf numFmtId="166" fontId="0" fillId="0" borderId="0" xfId="1" applyNumberFormat="1" applyFont="1" applyFill="1" applyAlignment="1"/>
    <xf numFmtId="0" fontId="17" fillId="0" borderId="0" xfId="0" applyFont="1" applyAlignment="1">
      <alignment horizontal="center"/>
    </xf>
    <xf numFmtId="0" fontId="18" fillId="0" borderId="0" xfId="0" applyFont="1"/>
    <xf numFmtId="165" fontId="18" fillId="0" borderId="0" xfId="0" applyNumberFormat="1" applyFont="1"/>
    <xf numFmtId="0" fontId="6" fillId="0" borderId="0" xfId="0" applyFont="1"/>
    <xf numFmtId="166" fontId="4" fillId="0" borderId="3" xfId="1" applyNumberFormat="1" applyFont="1" applyFill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6" fontId="4" fillId="0" borderId="5" xfId="1" applyNumberFormat="1" applyFont="1" applyFill="1" applyBorder="1" applyAlignment="1">
      <alignment horizontal="right"/>
    </xf>
    <xf numFmtId="166" fontId="4" fillId="0" borderId="4" xfId="1" applyNumberFormat="1" applyFont="1" applyFill="1" applyBorder="1" applyAlignment="1">
      <alignment horizontal="right"/>
    </xf>
    <xf numFmtId="10" fontId="3" fillId="0" borderId="0" xfId="11" applyNumberFormat="1" applyFont="1" applyFill="1" applyBorder="1" applyAlignment="1">
      <alignment horizontal="right"/>
    </xf>
    <xf numFmtId="10" fontId="3" fillId="0" borderId="0" xfId="1" applyNumberFormat="1" applyFont="1" applyFill="1" applyBorder="1" applyAlignment="1">
      <alignment horizontal="right"/>
    </xf>
    <xf numFmtId="166" fontId="3" fillId="0" borderId="5" xfId="1" applyNumberFormat="1" applyFont="1" applyFill="1" applyBorder="1" applyAlignment="1">
      <alignment horizontal="right"/>
    </xf>
    <xf numFmtId="165" fontId="4" fillId="0" borderId="0" xfId="0" applyNumberFormat="1" applyFont="1"/>
    <xf numFmtId="165" fontId="0" fillId="0" borderId="0" xfId="1" applyNumberFormat="1" applyFont="1" applyFill="1" applyAlignment="1"/>
    <xf numFmtId="165" fontId="4" fillId="0" borderId="1" xfId="1" applyNumberFormat="1" applyFont="1" applyFill="1" applyBorder="1" applyAlignment="1">
      <alignment horizontal="right"/>
    </xf>
    <xf numFmtId="43" fontId="0" fillId="0" borderId="0" xfId="1" applyFont="1" applyFill="1" applyAlignment="1"/>
    <xf numFmtId="166" fontId="4" fillId="0" borderId="1" xfId="0" applyNumberFormat="1" applyFont="1" applyBorder="1" applyAlignment="1">
      <alignment horizontal="center"/>
    </xf>
    <xf numFmtId="0" fontId="19" fillId="0" borderId="0" xfId="0" applyFont="1"/>
    <xf numFmtId="166" fontId="4" fillId="0" borderId="0" xfId="0" applyNumberFormat="1" applyFont="1" applyAlignment="1">
      <alignment horizontal="center"/>
    </xf>
    <xf numFmtId="49" fontId="20" fillId="0" borderId="0" xfId="0" applyNumberFormat="1" applyFont="1"/>
    <xf numFmtId="0" fontId="21" fillId="0" borderId="0" xfId="0" applyFont="1" applyAlignment="1">
      <alignment horizontal="center"/>
    </xf>
    <xf numFmtId="0" fontId="22" fillId="0" borderId="0" xfId="0" applyFont="1"/>
    <xf numFmtId="165" fontId="23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right"/>
    </xf>
    <xf numFmtId="166" fontId="20" fillId="0" borderId="0" xfId="1" applyNumberFormat="1" applyFont="1" applyFill="1" applyBorder="1" applyAlignment="1">
      <alignment horizontal="right"/>
    </xf>
    <xf numFmtId="165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justify"/>
    </xf>
    <xf numFmtId="0" fontId="21" fillId="0" borderId="0" xfId="0" applyFont="1"/>
    <xf numFmtId="0" fontId="20" fillId="0" borderId="0" xfId="0" applyFont="1"/>
    <xf numFmtId="43" fontId="4" fillId="0" borderId="2" xfId="1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24" fillId="0" borderId="0" xfId="0" applyFont="1" applyAlignment="1">
      <alignment horizontal="center"/>
    </xf>
    <xf numFmtId="0" fontId="6" fillId="0" borderId="0" xfId="0" applyFont="1" applyAlignment="1">
      <alignment wrapText="1"/>
    </xf>
    <xf numFmtId="43" fontId="3" fillId="0" borderId="0" xfId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68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1" applyNumberFormat="1" applyFont="1" applyFill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49" fontId="19" fillId="0" borderId="0" xfId="0" applyNumberFormat="1" applyFont="1"/>
    <xf numFmtId="166" fontId="19" fillId="0" borderId="0" xfId="0" applyNumberFormat="1" applyFont="1"/>
    <xf numFmtId="166" fontId="3" fillId="0" borderId="0" xfId="3" applyNumberFormat="1" applyFont="1" applyFill="1" applyAlignment="1">
      <alignment horizontal="right"/>
    </xf>
    <xf numFmtId="166" fontId="0" fillId="0" borderId="3" xfId="1" applyNumberFormat="1" applyFont="1" applyFill="1" applyBorder="1" applyAlignment="1">
      <alignment horizontal="right"/>
    </xf>
    <xf numFmtId="49" fontId="23" fillId="0" borderId="0" xfId="0" applyNumberFormat="1" applyFont="1"/>
    <xf numFmtId="49" fontId="0" fillId="0" borderId="0" xfId="0" applyNumberFormat="1" applyAlignment="1">
      <alignment wrapText="1"/>
    </xf>
    <xf numFmtId="0" fontId="4" fillId="0" borderId="0" xfId="0" applyFont="1" applyAlignment="1">
      <alignment horizontal="left" vertical="center"/>
    </xf>
    <xf numFmtId="43" fontId="3" fillId="0" borderId="0" xfId="1" applyFont="1"/>
    <xf numFmtId="43" fontId="23" fillId="0" borderId="0" xfId="1" applyFont="1"/>
    <xf numFmtId="43" fontId="4" fillId="0" borderId="0" xfId="1" applyFont="1" applyFill="1" applyBorder="1" applyAlignment="1">
      <alignment horizontal="right"/>
    </xf>
    <xf numFmtId="43" fontId="23" fillId="0" borderId="0" xfId="1" applyFont="1" applyBorder="1"/>
    <xf numFmtId="43" fontId="3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3" fillId="0" borderId="0" xfId="1" applyFont="1" applyBorder="1"/>
    <xf numFmtId="43" fontId="18" fillId="0" borderId="0" xfId="1" applyFont="1" applyBorder="1"/>
    <xf numFmtId="0" fontId="2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3" fontId="3" fillId="0" borderId="0" xfId="0" applyNumberFormat="1" applyFont="1" applyBorder="1"/>
    <xf numFmtId="43" fontId="23" fillId="0" borderId="0" xfId="0" applyNumberFormat="1" applyFont="1" applyBorder="1"/>
    <xf numFmtId="0" fontId="0" fillId="0" borderId="0" xfId="0" applyBorder="1"/>
    <xf numFmtId="43" fontId="0" fillId="0" borderId="0" xfId="1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43" fontId="3" fillId="0" borderId="0" xfId="1" applyFont="1" applyBorder="1" applyAlignment="1">
      <alignment horizontal="center"/>
    </xf>
    <xf numFmtId="43" fontId="0" fillId="0" borderId="0" xfId="1" quotePrefix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3" fillId="0" borderId="0" xfId="0" applyFont="1" applyAlignment="1">
      <alignment horizontal="center"/>
    </xf>
  </cellXfs>
  <cellStyles count="12">
    <cellStyle name="Comma" xfId="1" builtinId="3"/>
    <cellStyle name="Comma 2" xfId="2" xr:uid="{00000000-0005-0000-0000-000001000000}"/>
    <cellStyle name="Comma 2 19" xfId="10" xr:uid="{00000000-0005-0000-0000-000002000000}"/>
    <cellStyle name="Comma 2 2" xfId="3" xr:uid="{00000000-0005-0000-0000-000003000000}"/>
    <cellStyle name="Comma 3" xfId="4" xr:uid="{00000000-0005-0000-0000-000004000000}"/>
    <cellStyle name="Comma 31 7 2" xfId="9" xr:uid="{00000000-0005-0000-0000-000005000000}"/>
    <cellStyle name="Comma 5 4" xfId="5" xr:uid="{00000000-0005-0000-0000-000006000000}"/>
    <cellStyle name="Normal" xfId="0" builtinId="0"/>
    <cellStyle name="Normal 14 4" xfId="6" xr:uid="{00000000-0005-0000-0000-000008000000}"/>
    <cellStyle name="Normal 2 2" xfId="7" xr:uid="{00000000-0005-0000-0000-000009000000}"/>
    <cellStyle name="Normal 5" xfId="8" xr:uid="{00000000-0005-0000-0000-00000A000000}"/>
    <cellStyle name="Percent" xfId="11" builtinId="5"/>
  </cellStyles>
  <dxfs count="0"/>
  <tableStyles count="0" defaultTableStyle="TableStyleMedium9" defaultPivotStyle="PivotStyleLight16"/>
  <colors>
    <mruColors>
      <color rgb="FFCCFF99"/>
      <color rgb="FF00FF00"/>
      <color rgb="FF66FF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5"/>
  <sheetViews>
    <sheetView topLeftCell="A25" workbookViewId="0">
      <selection activeCell="A32" sqref="A32"/>
    </sheetView>
  </sheetViews>
  <sheetFormatPr defaultColWidth="9.09765625" defaultRowHeight="21.5"/>
  <cols>
    <col min="1" max="1" width="66" style="18" customWidth="1"/>
    <col min="3" max="3" width="1.3984375" style="5" customWidth="1"/>
    <col min="4" max="4" width="12.69921875" style="5" customWidth="1"/>
    <col min="5" max="5" width="1.3984375" style="5" customWidth="1"/>
    <col min="6" max="6" width="12.69921875" style="5" customWidth="1"/>
    <col min="7" max="7" width="1.3984375" style="5" customWidth="1"/>
    <col min="8" max="8" width="12.69921875" style="5" customWidth="1"/>
    <col min="9" max="9" width="1.3984375" style="5" customWidth="1"/>
    <col min="10" max="10" width="12.8984375" style="5" customWidth="1"/>
    <col min="11" max="16384" width="9.09765625" style="5"/>
  </cols>
  <sheetData>
    <row r="1" spans="1:10" ht="23.25" customHeight="1">
      <c r="B1" s="26"/>
      <c r="C1" s="2"/>
      <c r="D1" s="147" t="s">
        <v>0</v>
      </c>
      <c r="E1" s="147"/>
      <c r="F1" s="147"/>
      <c r="G1" s="38"/>
      <c r="H1" s="147" t="s">
        <v>1</v>
      </c>
      <c r="I1" s="147"/>
      <c r="J1" s="147"/>
    </row>
    <row r="2" spans="1:10" ht="22">
      <c r="B2" s="26"/>
      <c r="C2" s="2"/>
      <c r="D2" s="148" t="s">
        <v>2</v>
      </c>
      <c r="E2" s="148"/>
      <c r="F2" s="148"/>
      <c r="G2" s="38"/>
      <c r="H2" s="148" t="s">
        <v>2</v>
      </c>
      <c r="I2" s="148"/>
      <c r="J2" s="148"/>
    </row>
    <row r="3" spans="1:10" ht="23.25" customHeight="1">
      <c r="B3" s="4" t="s">
        <v>3</v>
      </c>
      <c r="C3" s="4"/>
      <c r="D3" s="2">
        <v>2559</v>
      </c>
      <c r="E3" s="2"/>
      <c r="F3" s="2">
        <v>2558</v>
      </c>
      <c r="G3" s="2"/>
      <c r="H3" s="2">
        <v>2559</v>
      </c>
      <c r="I3" s="2"/>
      <c r="J3" s="2">
        <v>2558</v>
      </c>
    </row>
    <row r="4" spans="1:10" ht="23.25" customHeight="1">
      <c r="A4" s="51"/>
      <c r="C4" s="4"/>
      <c r="D4" s="2"/>
      <c r="E4" s="2"/>
      <c r="F4" s="2" t="s">
        <v>4</v>
      </c>
      <c r="G4" s="2"/>
      <c r="H4" s="2"/>
      <c r="I4" s="2"/>
      <c r="J4" s="2" t="s">
        <v>4</v>
      </c>
    </row>
    <row r="5" spans="1:10" ht="23.25" customHeight="1">
      <c r="A5" s="52"/>
      <c r="B5" s="4"/>
      <c r="C5" s="4"/>
      <c r="D5" s="149" t="s">
        <v>5</v>
      </c>
      <c r="E5" s="149"/>
      <c r="F5" s="149"/>
      <c r="G5" s="149"/>
      <c r="H5" s="149"/>
      <c r="I5" s="149"/>
      <c r="J5" s="149"/>
    </row>
    <row r="6" spans="1:10" ht="21.75" customHeight="1">
      <c r="A6" s="18" t="s">
        <v>6</v>
      </c>
      <c r="B6" s="4"/>
      <c r="C6" s="4"/>
      <c r="D6" s="53"/>
      <c r="F6" s="53"/>
      <c r="H6" s="53"/>
      <c r="J6" s="53"/>
    </row>
    <row r="7" spans="1:10" ht="21.75" customHeight="1">
      <c r="A7" s="18" t="s">
        <v>7</v>
      </c>
      <c r="B7" s="4"/>
      <c r="C7" s="4"/>
    </row>
    <row r="8" spans="1:10" ht="21.75" customHeight="1">
      <c r="A8" s="19" t="s">
        <v>8</v>
      </c>
      <c r="B8" s="4"/>
      <c r="C8" s="4"/>
      <c r="D8" s="71"/>
      <c r="E8" s="14"/>
      <c r="F8" s="71"/>
      <c r="G8" s="14"/>
      <c r="H8" s="71"/>
      <c r="I8" s="14"/>
      <c r="J8" s="71"/>
    </row>
    <row r="9" spans="1:10">
      <c r="A9" s="18" t="s">
        <v>9</v>
      </c>
      <c r="B9" s="4"/>
      <c r="C9" s="4"/>
      <c r="D9" s="54"/>
      <c r="F9" s="54"/>
      <c r="H9" s="54"/>
      <c r="J9" s="54"/>
    </row>
    <row r="10" spans="1:10" ht="21.75" customHeight="1">
      <c r="A10" s="25" t="s">
        <v>10</v>
      </c>
      <c r="B10" s="4"/>
      <c r="C10" s="4"/>
      <c r="D10" s="55"/>
      <c r="E10" s="55"/>
      <c r="F10" s="55"/>
      <c r="G10" s="55"/>
      <c r="H10" s="55"/>
      <c r="I10" s="55"/>
      <c r="J10" s="55"/>
    </row>
    <row r="11" spans="1:10" ht="21.75" customHeight="1">
      <c r="A11" s="19" t="s">
        <v>11</v>
      </c>
      <c r="B11" s="4"/>
      <c r="C11" s="4"/>
      <c r="D11" s="56"/>
      <c r="E11" s="28"/>
      <c r="F11" s="56"/>
      <c r="G11" s="28"/>
      <c r="H11" s="56"/>
      <c r="I11" s="28"/>
      <c r="J11" s="56"/>
    </row>
    <row r="12" spans="1:10" ht="21.75" customHeight="1">
      <c r="A12" s="25"/>
      <c r="B12" s="4"/>
      <c r="C12" s="4"/>
      <c r="D12" s="53"/>
      <c r="F12" s="53"/>
      <c r="H12" s="53"/>
      <c r="J12" s="53"/>
    </row>
    <row r="13" spans="1:10" ht="21.75" customHeight="1">
      <c r="A13" s="25" t="s">
        <v>12</v>
      </c>
      <c r="B13" s="4"/>
      <c r="C13" s="4"/>
      <c r="D13" s="53"/>
      <c r="F13" s="53"/>
      <c r="H13" s="53"/>
      <c r="J13" s="53"/>
    </row>
    <row r="14" spans="1:10" ht="23.25" customHeight="1">
      <c r="A14" s="18" t="s">
        <v>13</v>
      </c>
      <c r="B14" s="4"/>
      <c r="C14" s="4"/>
      <c r="D14" s="57"/>
      <c r="F14" s="57"/>
      <c r="H14" s="57"/>
      <c r="J14" s="57"/>
    </row>
    <row r="15" spans="1:10" ht="21.75" customHeight="1">
      <c r="A15" s="18" t="s">
        <v>14</v>
      </c>
      <c r="B15" s="4"/>
      <c r="C15" s="4"/>
      <c r="D15" s="57"/>
      <c r="F15" s="57"/>
      <c r="H15" s="57"/>
      <c r="J15" s="57"/>
    </row>
    <row r="16" spans="1:10" ht="22.4" customHeight="1">
      <c r="A16" s="25" t="s">
        <v>15</v>
      </c>
      <c r="B16" s="4"/>
      <c r="C16" s="4"/>
      <c r="D16" s="57"/>
      <c r="F16" s="57"/>
      <c r="H16" s="57"/>
      <c r="J16" s="57"/>
    </row>
    <row r="17" spans="1:10" ht="22.4" customHeight="1">
      <c r="A17" s="18" t="s">
        <v>16</v>
      </c>
      <c r="B17" s="4"/>
      <c r="C17" s="4"/>
      <c r="D17" s="57"/>
      <c r="F17" s="57"/>
      <c r="H17" s="57"/>
      <c r="J17" s="57"/>
    </row>
    <row r="18" spans="1:10" ht="22.4" customHeight="1">
      <c r="A18" s="19" t="s">
        <v>17</v>
      </c>
      <c r="C18" s="4"/>
      <c r="D18" s="49"/>
      <c r="E18" s="14"/>
      <c r="F18" s="50"/>
      <c r="G18" s="14"/>
      <c r="H18" s="49"/>
      <c r="I18" s="14"/>
      <c r="J18" s="49"/>
    </row>
    <row r="19" spans="1:10" ht="22.4" customHeight="1">
      <c r="A19" s="25" t="s">
        <v>18</v>
      </c>
      <c r="B19" s="4"/>
      <c r="C19" s="4"/>
      <c r="D19" s="59"/>
      <c r="F19" s="59"/>
      <c r="H19" s="59"/>
      <c r="J19" s="59"/>
    </row>
    <row r="20" spans="1:10" ht="21.75" customHeight="1">
      <c r="A20" s="19" t="s">
        <v>19</v>
      </c>
      <c r="B20" s="4"/>
      <c r="C20" s="4"/>
      <c r="D20" s="60"/>
      <c r="E20" s="14"/>
      <c r="F20" s="60"/>
      <c r="G20" s="14"/>
      <c r="H20" s="60"/>
      <c r="I20" s="14"/>
      <c r="J20" s="60"/>
    </row>
    <row r="21" spans="1:10" ht="21.75" customHeight="1">
      <c r="A21" s="19"/>
      <c r="B21" s="4"/>
      <c r="C21" s="4"/>
      <c r="D21" s="61"/>
      <c r="E21" s="14"/>
      <c r="F21" s="61"/>
      <c r="G21" s="14"/>
      <c r="H21" s="61"/>
      <c r="I21" s="14"/>
      <c r="J21" s="61"/>
    </row>
    <row r="22" spans="1:10" ht="22">
      <c r="A22" s="19" t="s">
        <v>20</v>
      </c>
      <c r="B22" s="4"/>
      <c r="C22" s="4"/>
      <c r="D22" s="61"/>
      <c r="E22" s="14"/>
      <c r="F22" s="61"/>
      <c r="G22" s="14"/>
      <c r="H22" s="61"/>
      <c r="I22" s="14"/>
      <c r="J22" s="61"/>
    </row>
    <row r="23" spans="1:10" ht="22">
      <c r="A23" s="40" t="s">
        <v>21</v>
      </c>
      <c r="B23" s="4"/>
      <c r="C23" s="4"/>
      <c r="D23" s="61"/>
      <c r="E23" s="14"/>
      <c r="F23" s="61"/>
      <c r="G23" s="14"/>
      <c r="H23" s="61"/>
      <c r="I23" s="14"/>
      <c r="J23" s="61"/>
    </row>
    <row r="24" spans="1:10" ht="21" customHeight="1">
      <c r="A24" s="25" t="s">
        <v>22</v>
      </c>
      <c r="B24" s="4"/>
      <c r="C24" s="4"/>
    </row>
    <row r="25" spans="1:10" ht="21" customHeight="1">
      <c r="A25" s="25" t="s">
        <v>23</v>
      </c>
      <c r="B25" s="4"/>
      <c r="C25" s="4"/>
      <c r="D25" s="53"/>
      <c r="F25" s="53"/>
      <c r="H25" s="53"/>
      <c r="J25" s="53"/>
    </row>
    <row r="26" spans="1:10" ht="21" customHeight="1">
      <c r="A26" s="40" t="s">
        <v>24</v>
      </c>
      <c r="B26" s="4"/>
      <c r="C26" s="4"/>
      <c r="D26" s="53"/>
      <c r="F26" s="53"/>
      <c r="H26" s="53"/>
      <c r="J26" s="53"/>
    </row>
    <row r="27" spans="1:10" ht="21" customHeight="1">
      <c r="A27" s="25" t="s">
        <v>25</v>
      </c>
      <c r="B27" s="4"/>
      <c r="C27" s="4"/>
    </row>
    <row r="28" spans="1:10" ht="21" customHeight="1">
      <c r="A28" s="25"/>
      <c r="B28" s="4"/>
      <c r="C28" s="4"/>
      <c r="D28" s="60"/>
      <c r="E28" s="14"/>
      <c r="F28" s="60"/>
      <c r="G28" s="14"/>
      <c r="H28" s="60"/>
      <c r="I28" s="14"/>
      <c r="J28" s="60"/>
    </row>
    <row r="29" spans="1:10" s="14" customFormat="1" ht="21.75" customHeight="1">
      <c r="A29" s="19" t="s">
        <v>26</v>
      </c>
      <c r="B29" s="15"/>
      <c r="C29" s="15"/>
      <c r="D29" s="60"/>
      <c r="F29" s="60"/>
      <c r="H29" s="60"/>
      <c r="J29" s="60"/>
    </row>
    <row r="30" spans="1:10" s="47" customFormat="1" ht="23.25" customHeight="1" thickBot="1">
      <c r="A30" s="72" t="s">
        <v>27</v>
      </c>
      <c r="B30" s="46"/>
      <c r="C30" s="46"/>
      <c r="D30" s="73"/>
      <c r="E30" s="74"/>
      <c r="F30" s="73"/>
      <c r="G30" s="74"/>
      <c r="H30" s="73"/>
      <c r="I30" s="74"/>
      <c r="J30" s="73"/>
    </row>
    <row r="31" spans="1:10" ht="9" customHeight="1" thickTop="1">
      <c r="A31" s="19"/>
      <c r="B31" s="4"/>
      <c r="C31" s="4"/>
      <c r="D31" s="62"/>
      <c r="E31" s="63"/>
      <c r="F31" s="62"/>
      <c r="G31" s="63"/>
      <c r="H31" s="63"/>
      <c r="I31" s="63"/>
      <c r="J31" s="63"/>
    </row>
    <row r="32" spans="1:10" ht="19.5" customHeight="1">
      <c r="A32" s="19" t="s">
        <v>28</v>
      </c>
      <c r="B32" s="4"/>
      <c r="C32" s="4"/>
    </row>
    <row r="33" spans="1:10" ht="19.5" customHeight="1">
      <c r="A33" s="25" t="s">
        <v>29</v>
      </c>
      <c r="B33" s="4"/>
      <c r="C33" s="4"/>
      <c r="D33" s="64"/>
      <c r="E33" s="65"/>
      <c r="F33" s="64"/>
      <c r="G33" s="65"/>
      <c r="H33" s="64"/>
      <c r="I33" s="65"/>
      <c r="J33" s="64"/>
    </row>
    <row r="34" spans="1:10" ht="19.5" customHeight="1">
      <c r="A34" s="25" t="s">
        <v>30</v>
      </c>
      <c r="B34" s="4"/>
      <c r="C34" s="4"/>
      <c r="D34" s="66"/>
      <c r="E34" s="65"/>
      <c r="F34" s="66"/>
      <c r="G34" s="67"/>
      <c r="H34" s="58"/>
      <c r="J34" s="58"/>
    </row>
    <row r="35" spans="1:10" ht="19.5" customHeight="1" thickBot="1">
      <c r="A35" s="19" t="s">
        <v>31</v>
      </c>
      <c r="B35" s="4"/>
      <c r="C35" s="4"/>
      <c r="D35" s="68"/>
      <c r="E35" s="63"/>
      <c r="F35" s="68"/>
      <c r="G35" s="63"/>
      <c r="H35" s="68"/>
      <c r="I35" s="63"/>
      <c r="J35" s="68"/>
    </row>
    <row r="36" spans="1:10" ht="7.5" customHeight="1" thickTop="1">
      <c r="A36" s="19"/>
      <c r="B36" s="4"/>
      <c r="C36" s="4"/>
      <c r="D36" s="62"/>
      <c r="E36" s="63"/>
      <c r="F36" s="62"/>
      <c r="G36" s="63"/>
      <c r="H36" s="63"/>
      <c r="I36" s="63"/>
      <c r="J36" s="63"/>
    </row>
    <row r="37" spans="1:10" ht="20.25" customHeight="1">
      <c r="A37" s="19" t="s">
        <v>32</v>
      </c>
      <c r="B37" s="4"/>
      <c r="C37" s="4"/>
      <c r="D37" s="62"/>
      <c r="E37" s="63"/>
      <c r="F37" s="62"/>
      <c r="G37" s="63"/>
      <c r="H37" s="63"/>
      <c r="I37" s="63"/>
      <c r="J37" s="63"/>
    </row>
    <row r="38" spans="1:10" ht="20.25" customHeight="1">
      <c r="A38" s="25" t="s">
        <v>29</v>
      </c>
      <c r="B38" s="4"/>
      <c r="C38" s="4"/>
      <c r="D38" s="64"/>
      <c r="E38" s="65"/>
      <c r="F38" s="64"/>
      <c r="G38" s="65"/>
      <c r="H38" s="64"/>
      <c r="I38" s="65"/>
      <c r="J38" s="64"/>
    </row>
    <row r="39" spans="1:10" ht="20.25" customHeight="1">
      <c r="A39" s="25" t="s">
        <v>30</v>
      </c>
      <c r="B39" s="4"/>
      <c r="C39" s="4"/>
      <c r="D39" s="66"/>
      <c r="E39" s="65"/>
      <c r="F39" s="66"/>
      <c r="G39" s="67"/>
      <c r="H39" s="58"/>
      <c r="J39" s="58"/>
    </row>
    <row r="40" spans="1:10" ht="20.25" customHeight="1" thickBot="1">
      <c r="A40" s="19" t="s">
        <v>27</v>
      </c>
      <c r="B40" s="4"/>
      <c r="C40" s="4"/>
      <c r="D40" s="68"/>
      <c r="E40" s="63"/>
      <c r="F40" s="68"/>
      <c r="G40" s="63"/>
      <c r="H40" s="68"/>
      <c r="I40" s="63"/>
      <c r="J40" s="68"/>
    </row>
    <row r="41" spans="1:10" ht="9.75" customHeight="1" thickTop="1">
      <c r="B41" s="4"/>
      <c r="C41" s="4"/>
      <c r="D41" s="62"/>
      <c r="E41" s="63"/>
      <c r="F41" s="62"/>
      <c r="G41" s="63"/>
      <c r="H41" s="63"/>
      <c r="I41" s="63"/>
      <c r="J41" s="63"/>
    </row>
    <row r="42" spans="1:10" ht="21" customHeight="1">
      <c r="A42" s="19" t="s">
        <v>33</v>
      </c>
      <c r="B42" s="4"/>
      <c r="C42" s="4"/>
      <c r="D42" s="62"/>
      <c r="E42" s="63"/>
      <c r="F42" s="62"/>
      <c r="G42" s="63"/>
      <c r="H42" s="63"/>
      <c r="I42" s="63"/>
      <c r="J42" s="63"/>
    </row>
    <row r="43" spans="1:10" ht="21" customHeight="1" thickBot="1">
      <c r="A43" s="25" t="s">
        <v>34</v>
      </c>
      <c r="B43" s="4"/>
      <c r="C43" s="4"/>
      <c r="D43" s="69"/>
      <c r="E43"/>
      <c r="F43" s="69"/>
      <c r="G43"/>
      <c r="H43" s="69"/>
      <c r="I43"/>
      <c r="J43" s="69"/>
    </row>
    <row r="44" spans="1:10" ht="22.4" customHeight="1" thickTop="1"/>
    <row r="45" spans="1:10" ht="22.4" customHeight="1"/>
    <row r="46" spans="1:10" ht="22.4" customHeight="1"/>
    <row r="47" spans="1:10" ht="22.4" customHeight="1"/>
    <row r="48" spans="1:10" ht="22.4" customHeight="1"/>
    <row r="49" ht="22.4" customHeight="1"/>
    <row r="50" ht="22.4" customHeight="1"/>
    <row r="51" ht="22.4" customHeight="1"/>
    <row r="52" ht="22.4" customHeight="1"/>
    <row r="53" ht="22.4" customHeight="1"/>
    <row r="54" ht="22.4" customHeight="1"/>
    <row r="55" ht="22.4" customHeight="1"/>
    <row r="56" ht="22.4" customHeight="1"/>
    <row r="57" ht="22.4" customHeight="1"/>
    <row r="58" ht="22.4" customHeight="1"/>
    <row r="59" ht="22.4" customHeight="1"/>
    <row r="60" ht="22.4" customHeight="1"/>
    <row r="61" ht="22.4" customHeight="1"/>
    <row r="62" ht="22.4" customHeight="1"/>
    <row r="63" ht="22.4" customHeight="1"/>
    <row r="64" ht="22.4" customHeight="1"/>
    <row r="65" ht="22.4" customHeight="1"/>
    <row r="66" ht="22.4" customHeight="1"/>
    <row r="67" ht="20.149999999999999" customHeight="1"/>
    <row r="68" ht="20.149999999999999" customHeight="1"/>
    <row r="69" ht="20.149999999999999" customHeight="1"/>
    <row r="70" ht="20.149999999999999" customHeight="1"/>
    <row r="71" ht="20.149999999999999" customHeight="1"/>
    <row r="72" ht="20.149999999999999" customHeight="1"/>
    <row r="73" ht="20.149999999999999" customHeight="1"/>
    <row r="74" ht="20.149999999999999" customHeight="1"/>
    <row r="75" ht="20.149999999999999" customHeight="1"/>
    <row r="76" ht="20.149999999999999" customHeight="1"/>
    <row r="77" ht="20.149999999999999" customHeight="1"/>
    <row r="78" ht="20.149999999999999" customHeight="1"/>
    <row r="79" ht="20.149999999999999" customHeight="1"/>
    <row r="80" ht="20.149999999999999" customHeight="1"/>
    <row r="81" ht="19.5" customHeight="1"/>
    <row r="82" ht="20.149999999999999" customHeight="1"/>
    <row r="83" ht="20.149999999999999" customHeight="1"/>
    <row r="84" ht="20.149999999999999" customHeight="1"/>
    <row r="85" ht="20.149999999999999" customHeight="1"/>
    <row r="86" ht="20.149999999999999" customHeight="1"/>
    <row r="87" ht="20.149999999999999" customHeight="1"/>
    <row r="88" ht="20.149999999999999" customHeight="1"/>
    <row r="89" ht="20.149999999999999" customHeight="1"/>
    <row r="90" ht="20.149999999999999" customHeight="1"/>
    <row r="91" ht="20.149999999999999" customHeight="1"/>
    <row r="92" ht="20.149999999999999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20.149999999999999" customHeight="1"/>
    <row r="109" ht="20.149999999999999" customHeight="1"/>
    <row r="110" ht="20.149999999999999" customHeight="1"/>
    <row r="111" ht="20.149999999999999" customHeight="1"/>
    <row r="112" ht="20.149999999999999" customHeight="1"/>
    <row r="113" ht="20.149999999999999" customHeight="1"/>
    <row r="114" ht="20.149999999999999" customHeight="1"/>
    <row r="115" ht="20.149999999999999" customHeight="1"/>
    <row r="116" ht="20.149999999999999" customHeight="1"/>
    <row r="117" ht="20.149999999999999" customHeight="1"/>
    <row r="118" ht="20.149999999999999" customHeight="1"/>
    <row r="119" ht="20.149999999999999" customHeight="1"/>
    <row r="120" ht="19.5" customHeight="1"/>
    <row r="121" ht="20.149999999999999" customHeight="1"/>
    <row r="122" ht="20.149999999999999" customHeight="1"/>
    <row r="123" ht="20.149999999999999" customHeight="1"/>
    <row r="124" ht="19.5" customHeight="1"/>
    <row r="125" ht="20.149999999999999" customHeight="1"/>
    <row r="126" ht="20.149999999999999" customHeight="1"/>
    <row r="127" ht="19.5" customHeight="1"/>
    <row r="128" ht="20.149999999999999" customHeight="1"/>
    <row r="129" spans="1:10" ht="20.149999999999999" customHeight="1"/>
    <row r="130" spans="1:10" ht="20.149999999999999" customHeight="1"/>
    <row r="131" spans="1:10" ht="23.25" customHeight="1"/>
    <row r="132" spans="1:10" ht="23.25" customHeight="1"/>
    <row r="133" spans="1:10" s="70" customFormat="1" ht="23.25" customHeight="1">
      <c r="A133" s="18"/>
      <c r="B133"/>
      <c r="C133" s="5"/>
      <c r="D133" s="5"/>
      <c r="E133" s="5"/>
      <c r="F133" s="5"/>
      <c r="G133" s="5"/>
      <c r="H133" s="5"/>
      <c r="I133" s="5"/>
      <c r="J133" s="5"/>
    </row>
    <row r="134" spans="1:10" ht="23.25" customHeight="1"/>
    <row r="135" spans="1:10" ht="23.25" customHeight="1"/>
    <row r="136" spans="1:10" ht="23.25" customHeight="1"/>
    <row r="137" spans="1:10" ht="23.25" customHeight="1"/>
    <row r="138" spans="1:10" ht="23.25" customHeight="1"/>
    <row r="139" spans="1:10" ht="23.25" customHeight="1"/>
    <row r="140" spans="1:10" ht="23.25" customHeight="1"/>
    <row r="141" spans="1:10" ht="23.25" customHeight="1"/>
    <row r="142" spans="1:10" ht="23.25" customHeight="1"/>
    <row r="143" spans="1:10" ht="23.25" customHeight="1"/>
    <row r="144" spans="1:10" ht="23.25" customHeight="1"/>
    <row r="145" ht="23.25" customHeight="1"/>
  </sheetData>
  <mergeCells count="5">
    <mergeCell ref="D1:F1"/>
    <mergeCell ref="H1:J1"/>
    <mergeCell ref="D2:F2"/>
    <mergeCell ref="H2:J2"/>
    <mergeCell ref="D5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99"/>
    <pageSetUpPr fitToPage="1"/>
  </sheetPr>
  <dimension ref="A1:P88"/>
  <sheetViews>
    <sheetView view="pageBreakPreview" zoomScale="80" zoomScaleNormal="100" zoomScaleSheetLayoutView="80" workbookViewId="0">
      <selection activeCell="J92" sqref="J92"/>
    </sheetView>
  </sheetViews>
  <sheetFormatPr defaultColWidth="9.09765625" defaultRowHeight="21.5"/>
  <cols>
    <col min="1" max="1" width="48.59765625" style="9" customWidth="1"/>
    <col min="2" max="2" width="8.8984375" style="4" customWidth="1"/>
    <col min="3" max="3" width="1.59765625" style="5" customWidth="1"/>
    <col min="4" max="4" width="15.09765625" style="6" customWidth="1"/>
    <col min="5" max="5" width="1.59765625" style="5" customWidth="1"/>
    <col min="6" max="6" width="15.09765625" style="6" customWidth="1"/>
    <col min="7" max="7" width="1.59765625" style="5" customWidth="1"/>
    <col min="8" max="8" width="15.09765625" style="5" customWidth="1"/>
    <col min="9" max="9" width="1.59765625" style="5" customWidth="1"/>
    <col min="10" max="10" width="15.09765625" style="5" customWidth="1"/>
    <col min="11" max="11" width="10.296875" style="5" bestFit="1" customWidth="1"/>
    <col min="12" max="13" width="16.3984375" style="129" bestFit="1" customWidth="1"/>
    <col min="14" max="14" width="2.69921875" style="129" customWidth="1"/>
    <col min="15" max="16" width="16.3984375" style="129" bestFit="1" customWidth="1"/>
    <col min="17" max="16384" width="9.09765625" style="5"/>
  </cols>
  <sheetData>
    <row r="1" spans="1:16" ht="22.5" customHeight="1">
      <c r="A1" s="11" t="s">
        <v>35</v>
      </c>
      <c r="C1" s="8"/>
      <c r="E1" s="8"/>
      <c r="G1" s="8"/>
      <c r="H1" s="8"/>
      <c r="I1" s="8"/>
      <c r="J1" s="8"/>
    </row>
    <row r="2" spans="1:16" ht="22.5" customHeight="1">
      <c r="A2" s="11" t="s">
        <v>36</v>
      </c>
      <c r="C2" s="8"/>
      <c r="E2" s="8"/>
      <c r="G2" s="8"/>
      <c r="H2" s="8"/>
      <c r="I2" s="8"/>
      <c r="J2" s="8"/>
    </row>
    <row r="3" spans="1:16" s="102" customFormat="1" ht="15" customHeight="1">
      <c r="A3" s="98"/>
      <c r="B3" s="99"/>
      <c r="C3" s="100"/>
      <c r="D3" s="101"/>
      <c r="F3" s="101"/>
      <c r="L3" s="132"/>
      <c r="M3" s="132"/>
      <c r="N3" s="132"/>
      <c r="O3" s="132"/>
      <c r="P3" s="132"/>
    </row>
    <row r="4" spans="1:16" ht="22.4" customHeight="1">
      <c r="C4" s="2"/>
      <c r="D4" s="147" t="s">
        <v>0</v>
      </c>
      <c r="E4" s="147"/>
      <c r="F4" s="147"/>
      <c r="G4" s="38"/>
      <c r="H4" s="147" t="s">
        <v>37</v>
      </c>
      <c r="I4" s="147"/>
      <c r="J4" s="147"/>
      <c r="L4" s="151"/>
      <c r="M4" s="151"/>
      <c r="N4" s="133"/>
      <c r="O4" s="151"/>
      <c r="P4" s="151"/>
    </row>
    <row r="5" spans="1:16" ht="22.4" customHeight="1">
      <c r="C5" s="2"/>
      <c r="D5" s="150" t="s">
        <v>38</v>
      </c>
      <c r="E5" s="150"/>
      <c r="F5" s="150"/>
      <c r="G5" s="2"/>
      <c r="H5" s="150" t="s">
        <v>38</v>
      </c>
      <c r="I5" s="150"/>
      <c r="J5" s="150"/>
      <c r="L5" s="133"/>
      <c r="M5" s="133"/>
      <c r="N5" s="133"/>
      <c r="O5" s="133"/>
      <c r="P5" s="133"/>
    </row>
    <row r="6" spans="1:16" ht="22.4" customHeight="1">
      <c r="A6" s="11" t="s">
        <v>39</v>
      </c>
      <c r="B6" s="117" t="s">
        <v>3</v>
      </c>
      <c r="C6" s="2"/>
      <c r="D6" s="26">
        <v>2567</v>
      </c>
      <c r="E6" s="2"/>
      <c r="F6" s="26">
        <v>2566</v>
      </c>
      <c r="G6" s="2"/>
      <c r="H6" s="26">
        <v>2567</v>
      </c>
      <c r="I6" s="2"/>
      <c r="J6" s="26">
        <v>2566</v>
      </c>
      <c r="L6" s="152"/>
      <c r="M6" s="152"/>
      <c r="N6" s="133"/>
      <c r="O6" s="152"/>
      <c r="P6" s="152"/>
    </row>
    <row r="7" spans="1:16" ht="19.75" customHeight="1">
      <c r="C7" s="2"/>
      <c r="D7" s="149" t="s">
        <v>40</v>
      </c>
      <c r="E7" s="149"/>
      <c r="F7" s="149"/>
      <c r="G7" s="149"/>
      <c r="H7" s="149"/>
      <c r="I7" s="149"/>
      <c r="J7" s="149"/>
      <c r="L7" s="152"/>
      <c r="M7" s="152"/>
      <c r="N7" s="133"/>
      <c r="O7" s="152"/>
      <c r="P7" s="152"/>
    </row>
    <row r="8" spans="1:16" ht="22.4" customHeight="1">
      <c r="A8" s="7" t="s">
        <v>41</v>
      </c>
      <c r="C8" s="26"/>
      <c r="D8" s="91"/>
      <c r="E8" s="14"/>
      <c r="F8" s="91"/>
      <c r="G8" s="14"/>
      <c r="H8" s="78"/>
      <c r="I8" s="78"/>
      <c r="J8" s="78"/>
      <c r="L8" s="134"/>
      <c r="M8" s="134"/>
      <c r="N8" s="133"/>
      <c r="O8" s="134"/>
      <c r="P8" s="134"/>
    </row>
    <row r="9" spans="1:16" ht="22.4" customHeight="1">
      <c r="A9" s="24" t="s">
        <v>42</v>
      </c>
      <c r="B9" s="4">
        <v>5</v>
      </c>
      <c r="C9" s="26"/>
      <c r="D9" s="79">
        <v>255506248</v>
      </c>
      <c r="E9" s="27"/>
      <c r="F9" s="92">
        <v>399995117</v>
      </c>
      <c r="G9" s="27"/>
      <c r="H9" s="27">
        <v>254660401</v>
      </c>
      <c r="I9" s="27"/>
      <c r="J9" s="27">
        <v>399046582</v>
      </c>
      <c r="L9" s="135"/>
      <c r="M9" s="135"/>
      <c r="N9" s="135"/>
      <c r="O9" s="135"/>
      <c r="P9" s="135"/>
    </row>
    <row r="10" spans="1:16" ht="22.4" customHeight="1">
      <c r="A10" s="24" t="s">
        <v>43</v>
      </c>
      <c r="B10" s="118" t="s">
        <v>214</v>
      </c>
      <c r="C10" s="26"/>
      <c r="D10" s="79">
        <v>292089962</v>
      </c>
      <c r="E10" s="27"/>
      <c r="F10" s="92">
        <v>314970986</v>
      </c>
      <c r="G10" s="27"/>
      <c r="H10" s="27">
        <v>292089962</v>
      </c>
      <c r="I10" s="27"/>
      <c r="J10" s="27">
        <v>314970986</v>
      </c>
      <c r="L10" s="135"/>
      <c r="M10" s="135"/>
      <c r="N10" s="135"/>
      <c r="O10" s="135"/>
      <c r="P10" s="135"/>
    </row>
    <row r="11" spans="1:16" ht="22.4" customHeight="1">
      <c r="A11" s="24" t="s">
        <v>44</v>
      </c>
      <c r="C11" s="26"/>
      <c r="D11" s="79">
        <v>10088954</v>
      </c>
      <c r="E11" s="27"/>
      <c r="F11" s="92">
        <v>7579981</v>
      </c>
      <c r="G11" s="27"/>
      <c r="H11" s="27">
        <v>10088954</v>
      </c>
      <c r="I11" s="27"/>
      <c r="J11" s="27">
        <v>7579981</v>
      </c>
      <c r="K11" s="39"/>
      <c r="L11" s="135"/>
      <c r="M11" s="135"/>
      <c r="N11" s="135"/>
      <c r="O11" s="135"/>
      <c r="P11" s="135"/>
    </row>
    <row r="12" spans="1:16" ht="22.4" customHeight="1">
      <c r="A12" s="24" t="s">
        <v>45</v>
      </c>
      <c r="C12" s="26"/>
      <c r="D12" s="79">
        <v>21432734</v>
      </c>
      <c r="E12" s="27"/>
      <c r="F12" s="92">
        <v>14046409</v>
      </c>
      <c r="G12" s="27"/>
      <c r="H12" s="27">
        <v>21432734</v>
      </c>
      <c r="I12" s="27"/>
      <c r="J12" s="27">
        <v>14046409</v>
      </c>
      <c r="L12" s="135"/>
      <c r="M12" s="135"/>
      <c r="N12" s="135"/>
      <c r="O12" s="135"/>
      <c r="P12" s="135"/>
    </row>
    <row r="13" spans="1:16" ht="22.4" customHeight="1">
      <c r="A13" s="24" t="s">
        <v>46</v>
      </c>
      <c r="B13" s="4">
        <v>16</v>
      </c>
      <c r="C13" s="26"/>
      <c r="D13" s="79">
        <v>11608663</v>
      </c>
      <c r="E13" s="27"/>
      <c r="F13" s="92">
        <v>8627619</v>
      </c>
      <c r="G13" s="27"/>
      <c r="H13" s="27">
        <v>11608663</v>
      </c>
      <c r="I13" s="27"/>
      <c r="J13" s="27">
        <v>8627619</v>
      </c>
      <c r="L13" s="135"/>
      <c r="M13" s="135"/>
      <c r="N13" s="135"/>
      <c r="O13" s="135"/>
      <c r="P13" s="135"/>
    </row>
    <row r="14" spans="1:16" ht="22.4" customHeight="1">
      <c r="A14" s="24" t="s">
        <v>47</v>
      </c>
      <c r="C14" s="26"/>
      <c r="D14" s="79">
        <v>0</v>
      </c>
      <c r="E14" s="27"/>
      <c r="F14" s="92">
        <v>5728882</v>
      </c>
      <c r="G14" s="27"/>
      <c r="H14" s="27">
        <v>0</v>
      </c>
      <c r="I14" s="27"/>
      <c r="J14" s="27">
        <v>5728882</v>
      </c>
      <c r="L14" s="135"/>
      <c r="M14" s="135"/>
      <c r="N14" s="135"/>
      <c r="O14" s="135"/>
      <c r="P14" s="135"/>
    </row>
    <row r="15" spans="1:16" ht="22.4" customHeight="1">
      <c r="A15" s="24" t="s">
        <v>48</v>
      </c>
      <c r="B15" s="5"/>
      <c r="C15" s="26"/>
      <c r="D15" s="79">
        <v>25730514</v>
      </c>
      <c r="E15" s="27"/>
      <c r="F15" s="92">
        <v>17966727</v>
      </c>
      <c r="G15" s="27"/>
      <c r="H15" s="27">
        <v>25670440</v>
      </c>
      <c r="I15" s="27"/>
      <c r="J15" s="27">
        <v>17909658</v>
      </c>
      <c r="K15" s="39"/>
      <c r="L15" s="135"/>
      <c r="M15" s="135"/>
      <c r="N15" s="135"/>
      <c r="O15" s="135"/>
      <c r="P15" s="135"/>
    </row>
    <row r="16" spans="1:16" ht="22.4" customHeight="1">
      <c r="A16" s="10" t="s">
        <v>49</v>
      </c>
      <c r="C16" s="26"/>
      <c r="D16" s="33">
        <f>SUM(D9:D15)</f>
        <v>616457075</v>
      </c>
      <c r="E16" s="3"/>
      <c r="F16" s="93">
        <f>SUM(F9:F15)</f>
        <v>768915721</v>
      </c>
      <c r="G16" s="3"/>
      <c r="H16" s="33">
        <f>SUM(H9:H15)</f>
        <v>615551154</v>
      </c>
      <c r="I16" s="3"/>
      <c r="J16" s="93">
        <f>SUM(J9:J15)</f>
        <v>767910117</v>
      </c>
      <c r="L16" s="131"/>
      <c r="M16" s="131"/>
      <c r="N16" s="135"/>
      <c r="O16" s="131"/>
      <c r="P16" s="131"/>
    </row>
    <row r="17" spans="1:16" s="102" customFormat="1" ht="15" customHeight="1">
      <c r="A17" s="126"/>
      <c r="B17" s="99"/>
      <c r="C17" s="103"/>
      <c r="D17" s="104"/>
      <c r="E17" s="104"/>
      <c r="F17" s="104"/>
      <c r="G17" s="104"/>
      <c r="H17" s="104"/>
      <c r="I17" s="104"/>
      <c r="J17" s="104"/>
      <c r="L17" s="132"/>
      <c r="M17" s="132"/>
      <c r="N17" s="132"/>
      <c r="O17" s="132"/>
      <c r="P17" s="132"/>
    </row>
    <row r="18" spans="1:16" ht="22.4" customHeight="1">
      <c r="A18" s="7" t="s">
        <v>50</v>
      </c>
      <c r="C18" s="26"/>
      <c r="D18" s="29"/>
      <c r="E18" s="29"/>
      <c r="F18" s="29"/>
      <c r="G18" s="29"/>
      <c r="H18" s="29"/>
      <c r="I18" s="29"/>
      <c r="J18" s="29"/>
      <c r="L18" s="135"/>
      <c r="M18" s="135"/>
      <c r="N18" s="135"/>
      <c r="O18" s="135"/>
      <c r="P18" s="135"/>
    </row>
    <row r="19" spans="1:16" ht="22.4" customHeight="1">
      <c r="A19" s="24" t="s">
        <v>51</v>
      </c>
      <c r="B19" s="4">
        <v>7</v>
      </c>
      <c r="C19" s="26"/>
      <c r="D19" s="94">
        <v>0</v>
      </c>
      <c r="E19" s="27"/>
      <c r="F19" s="94">
        <v>0</v>
      </c>
      <c r="G19" s="27"/>
      <c r="H19" s="27">
        <v>0</v>
      </c>
      <c r="I19" s="27"/>
      <c r="J19" s="27">
        <v>0</v>
      </c>
      <c r="L19" s="135"/>
      <c r="M19" s="135"/>
      <c r="N19" s="135"/>
      <c r="O19" s="135"/>
      <c r="P19" s="135"/>
    </row>
    <row r="20" spans="1:16" ht="22.4" customHeight="1">
      <c r="A20" s="24" t="s">
        <v>53</v>
      </c>
      <c r="B20" s="4">
        <v>8</v>
      </c>
      <c r="C20" s="26"/>
      <c r="D20" s="92">
        <v>3409004886</v>
      </c>
      <c r="E20" s="27"/>
      <c r="F20" s="92">
        <v>2986815808</v>
      </c>
      <c r="G20" s="27"/>
      <c r="H20" s="27">
        <v>3409004886</v>
      </c>
      <c r="I20" s="27"/>
      <c r="J20" s="27">
        <v>2986815808</v>
      </c>
      <c r="L20" s="135"/>
      <c r="M20" s="135"/>
      <c r="N20" s="135"/>
      <c r="O20" s="135"/>
      <c r="P20" s="135"/>
    </row>
    <row r="21" spans="1:16" ht="22.4" customHeight="1">
      <c r="A21" s="24" t="s">
        <v>54</v>
      </c>
      <c r="B21" s="4">
        <v>9</v>
      </c>
      <c r="C21" s="26"/>
      <c r="D21" s="92">
        <v>216801667</v>
      </c>
      <c r="E21" s="27"/>
      <c r="F21" s="92">
        <v>231035417</v>
      </c>
      <c r="G21" s="27"/>
      <c r="H21" s="27">
        <v>216801667</v>
      </c>
      <c r="I21" s="27"/>
      <c r="J21" s="27">
        <v>231035417</v>
      </c>
      <c r="L21" s="135"/>
      <c r="M21" s="135"/>
      <c r="N21" s="135"/>
      <c r="O21" s="135"/>
      <c r="P21" s="135"/>
    </row>
    <row r="22" spans="1:16" ht="22.4" customHeight="1">
      <c r="A22" s="24" t="s">
        <v>55</v>
      </c>
      <c r="B22" s="4">
        <v>10</v>
      </c>
      <c r="C22" s="26"/>
      <c r="D22" s="92">
        <v>136916885</v>
      </c>
      <c r="E22" s="27"/>
      <c r="F22" s="92">
        <v>154031609</v>
      </c>
      <c r="G22" s="27"/>
      <c r="H22" s="27">
        <v>136916885</v>
      </c>
      <c r="I22" s="27"/>
      <c r="J22" s="27">
        <v>154031609</v>
      </c>
      <c r="L22" s="135"/>
      <c r="M22" s="135"/>
      <c r="N22" s="135"/>
      <c r="O22" s="135"/>
      <c r="P22" s="135"/>
    </row>
    <row r="23" spans="1:16" ht="22.4" customHeight="1">
      <c r="A23" s="24" t="s">
        <v>56</v>
      </c>
      <c r="B23" s="4">
        <v>11</v>
      </c>
      <c r="C23" s="26"/>
      <c r="D23" s="92">
        <v>16501840</v>
      </c>
      <c r="E23" s="27"/>
      <c r="F23" s="92">
        <v>14299749</v>
      </c>
      <c r="G23" s="27"/>
      <c r="H23" s="27">
        <v>16501840</v>
      </c>
      <c r="I23" s="27"/>
      <c r="J23" s="27">
        <v>14299749</v>
      </c>
      <c r="L23" s="135"/>
      <c r="M23" s="135"/>
      <c r="N23" s="135"/>
      <c r="O23" s="135"/>
      <c r="P23" s="135"/>
    </row>
    <row r="24" spans="1:16" ht="22.4" customHeight="1">
      <c r="A24" s="24" t="s">
        <v>57</v>
      </c>
      <c r="C24" s="26"/>
      <c r="D24" s="92">
        <v>18148071</v>
      </c>
      <c r="E24" s="27"/>
      <c r="F24" s="92">
        <v>18047336</v>
      </c>
      <c r="G24" s="27"/>
      <c r="H24" s="27">
        <v>18148071</v>
      </c>
      <c r="I24" s="27"/>
      <c r="J24" s="27">
        <v>18047336</v>
      </c>
      <c r="L24" s="135"/>
      <c r="M24" s="135"/>
      <c r="N24" s="135"/>
      <c r="O24" s="135"/>
      <c r="P24" s="135"/>
    </row>
    <row r="25" spans="1:16" ht="22.4" customHeight="1">
      <c r="A25" s="24" t="s">
        <v>58</v>
      </c>
      <c r="C25" s="26"/>
      <c r="D25" s="92">
        <v>9161709</v>
      </c>
      <c r="E25" s="27"/>
      <c r="F25" s="92">
        <v>6309013</v>
      </c>
      <c r="G25" s="27"/>
      <c r="H25" s="27">
        <v>9161709</v>
      </c>
      <c r="I25" s="27"/>
      <c r="J25" s="27">
        <v>6309013</v>
      </c>
      <c r="L25" s="135"/>
      <c r="M25" s="135"/>
      <c r="N25" s="135"/>
      <c r="O25" s="135"/>
      <c r="P25" s="135"/>
    </row>
    <row r="26" spans="1:16" ht="22.4" customHeight="1">
      <c r="A26" s="24" t="s">
        <v>59</v>
      </c>
      <c r="C26" s="26"/>
      <c r="D26" s="92">
        <v>15137312</v>
      </c>
      <c r="E26" s="27"/>
      <c r="F26" s="92">
        <v>19667669</v>
      </c>
      <c r="G26" s="27"/>
      <c r="H26" s="27">
        <v>15137312</v>
      </c>
      <c r="I26" s="27"/>
      <c r="J26" s="27">
        <v>19667669</v>
      </c>
      <c r="L26" s="135"/>
      <c r="M26" s="135"/>
      <c r="N26" s="135"/>
      <c r="O26" s="135"/>
      <c r="P26" s="135"/>
    </row>
    <row r="27" spans="1:16" ht="22.4" customHeight="1">
      <c r="A27" s="24" t="s">
        <v>60</v>
      </c>
      <c r="B27" s="4">
        <v>16</v>
      </c>
      <c r="C27" s="26"/>
      <c r="D27" s="92">
        <v>17643320</v>
      </c>
      <c r="E27" s="27"/>
      <c r="F27" s="92">
        <v>18619505</v>
      </c>
      <c r="G27" s="27"/>
      <c r="H27" s="27">
        <v>17643320</v>
      </c>
      <c r="I27" s="27"/>
      <c r="J27" s="27">
        <v>18619505</v>
      </c>
      <c r="L27" s="135"/>
      <c r="M27" s="135"/>
      <c r="N27" s="135"/>
      <c r="O27" s="135"/>
      <c r="P27" s="135"/>
    </row>
    <row r="28" spans="1:16" ht="22.4" customHeight="1">
      <c r="A28" s="24" t="s">
        <v>61</v>
      </c>
      <c r="B28" s="4">
        <v>18</v>
      </c>
      <c r="C28" s="26"/>
      <c r="D28" s="92">
        <v>21840376</v>
      </c>
      <c r="E28" s="27"/>
      <c r="F28" s="92">
        <v>21856675</v>
      </c>
      <c r="G28" s="27"/>
      <c r="H28" s="92">
        <v>21840376</v>
      </c>
      <c r="I28" s="27"/>
      <c r="J28" s="27">
        <v>21856675</v>
      </c>
      <c r="L28" s="135"/>
      <c r="M28" s="135"/>
      <c r="N28" s="135"/>
      <c r="O28" s="135"/>
      <c r="P28" s="135"/>
    </row>
    <row r="29" spans="1:16" ht="22.4" customHeight="1">
      <c r="A29" s="24" t="s">
        <v>62</v>
      </c>
      <c r="C29" s="26"/>
      <c r="D29" s="92">
        <v>5509045</v>
      </c>
      <c r="E29" s="27"/>
      <c r="F29" s="92">
        <v>5252029</v>
      </c>
      <c r="G29" s="27"/>
      <c r="H29" s="27">
        <v>5500698</v>
      </c>
      <c r="I29" s="27"/>
      <c r="J29" s="27">
        <v>5243682</v>
      </c>
      <c r="K29" s="39"/>
      <c r="L29" s="135"/>
      <c r="M29" s="135"/>
      <c r="N29" s="135"/>
      <c r="O29" s="135"/>
      <c r="P29" s="135"/>
    </row>
    <row r="30" spans="1:16" ht="22.4" customHeight="1">
      <c r="A30" s="10" t="s">
        <v>63</v>
      </c>
      <c r="C30" s="26"/>
      <c r="D30" s="33">
        <f>SUM(D19:D29)</f>
        <v>3866665111</v>
      </c>
      <c r="E30" s="3"/>
      <c r="F30" s="93">
        <f>SUM(F19:F29)</f>
        <v>3475934810</v>
      </c>
      <c r="G30" s="3"/>
      <c r="H30" s="33">
        <f>SUM(H19:H29)</f>
        <v>3866656764</v>
      </c>
      <c r="I30" s="21"/>
      <c r="J30" s="93">
        <f>SUM(J19:J29)</f>
        <v>3475926463</v>
      </c>
      <c r="L30" s="131"/>
      <c r="M30" s="131"/>
      <c r="N30" s="135"/>
      <c r="O30" s="131"/>
      <c r="P30" s="131"/>
    </row>
    <row r="31" spans="1:16" s="102" customFormat="1" ht="15" customHeight="1">
      <c r="A31" s="98"/>
      <c r="B31" s="99"/>
      <c r="C31" s="103"/>
      <c r="D31" s="105"/>
      <c r="E31" s="106"/>
      <c r="F31" s="105"/>
      <c r="G31" s="106"/>
      <c r="H31" s="105"/>
      <c r="I31" s="107"/>
      <c r="J31" s="105"/>
      <c r="L31" s="132"/>
      <c r="M31" s="132"/>
      <c r="N31" s="132"/>
      <c r="O31" s="132"/>
      <c r="P31" s="132"/>
    </row>
    <row r="32" spans="1:16" ht="22.4" customHeight="1" thickBot="1">
      <c r="A32" s="10" t="s">
        <v>64</v>
      </c>
      <c r="C32" s="26"/>
      <c r="D32" s="34">
        <f>D30+D16</f>
        <v>4483122186</v>
      </c>
      <c r="E32" s="3"/>
      <c r="F32" s="34">
        <f>F30+F16</f>
        <v>4244850531</v>
      </c>
      <c r="G32" s="3"/>
      <c r="H32" s="34">
        <f>H30+H16</f>
        <v>4482207918</v>
      </c>
      <c r="I32" s="21"/>
      <c r="J32" s="34">
        <f>J30+J16</f>
        <v>4243836580</v>
      </c>
      <c r="L32" s="131"/>
      <c r="M32" s="131"/>
      <c r="N32" s="135"/>
      <c r="O32" s="131"/>
      <c r="P32" s="131"/>
    </row>
    <row r="33" spans="1:16" s="81" customFormat="1" ht="22.5" customHeight="1" thickTop="1">
      <c r="A33" s="11" t="s">
        <v>35</v>
      </c>
      <c r="B33" s="80"/>
      <c r="D33" s="82"/>
      <c r="E33" s="82"/>
      <c r="F33" s="82"/>
      <c r="G33" s="82"/>
      <c r="H33" s="82"/>
      <c r="I33" s="82"/>
      <c r="J33" s="82"/>
      <c r="L33" s="136"/>
      <c r="M33" s="136"/>
      <c r="N33" s="136"/>
      <c r="O33" s="136"/>
      <c r="P33" s="136"/>
    </row>
    <row r="34" spans="1:16" s="81" customFormat="1" ht="22.5" customHeight="1">
      <c r="A34" s="11" t="s">
        <v>36</v>
      </c>
      <c r="B34" s="80"/>
      <c r="D34" s="82"/>
      <c r="F34" s="82"/>
      <c r="L34" s="136"/>
      <c r="M34" s="136"/>
      <c r="N34" s="136"/>
      <c r="O34" s="136"/>
      <c r="P34" s="136"/>
    </row>
    <row r="35" spans="1:16" s="81" customFormat="1" ht="22.5" customHeight="1">
      <c r="A35" s="11"/>
      <c r="B35" s="80"/>
      <c r="D35" s="82"/>
      <c r="F35" s="82"/>
      <c r="L35" s="136"/>
      <c r="M35" s="136"/>
      <c r="N35" s="136"/>
      <c r="O35" s="136"/>
      <c r="P35" s="136"/>
    </row>
    <row r="36" spans="1:16" ht="22.4" customHeight="1">
      <c r="A36" s="24"/>
      <c r="C36" s="26"/>
      <c r="D36" s="147" t="s">
        <v>0</v>
      </c>
      <c r="E36" s="147"/>
      <c r="F36" s="147"/>
      <c r="G36" s="38"/>
      <c r="H36" s="147" t="s">
        <v>37</v>
      </c>
      <c r="I36" s="147"/>
      <c r="J36" s="147"/>
      <c r="L36" s="151"/>
      <c r="M36" s="151"/>
      <c r="N36" s="133"/>
      <c r="O36" s="151"/>
      <c r="P36" s="151"/>
    </row>
    <row r="37" spans="1:16" ht="22.4" customHeight="1">
      <c r="A37" s="24"/>
      <c r="C37" s="26"/>
      <c r="D37" s="150" t="s">
        <v>38</v>
      </c>
      <c r="E37" s="150"/>
      <c r="F37" s="150"/>
      <c r="G37" s="2"/>
      <c r="H37" s="150" t="s">
        <v>38</v>
      </c>
      <c r="I37" s="150"/>
      <c r="J37" s="150"/>
      <c r="L37" s="133"/>
      <c r="M37" s="133"/>
      <c r="N37" s="133"/>
      <c r="O37" s="133"/>
      <c r="P37" s="133"/>
    </row>
    <row r="38" spans="1:16" ht="24" customHeight="1">
      <c r="A38" s="11" t="s">
        <v>65</v>
      </c>
      <c r="B38" s="117" t="s">
        <v>3</v>
      </c>
      <c r="C38" s="26"/>
      <c r="D38" s="26">
        <v>2567</v>
      </c>
      <c r="E38" s="2"/>
      <c r="F38" s="26">
        <v>2566</v>
      </c>
      <c r="G38" s="2"/>
      <c r="H38" s="26">
        <v>2567</v>
      </c>
      <c r="I38" s="2"/>
      <c r="J38" s="26">
        <v>2566</v>
      </c>
      <c r="L38" s="152"/>
      <c r="M38" s="152"/>
      <c r="N38" s="133"/>
      <c r="O38" s="152"/>
      <c r="P38" s="152"/>
    </row>
    <row r="39" spans="1:16" ht="22.4" customHeight="1">
      <c r="A39" s="10"/>
      <c r="C39" s="26"/>
      <c r="D39" s="149" t="s">
        <v>40</v>
      </c>
      <c r="E39" s="149"/>
      <c r="F39" s="149"/>
      <c r="G39" s="149"/>
      <c r="H39" s="149"/>
      <c r="I39" s="149"/>
      <c r="J39" s="149"/>
      <c r="L39" s="134"/>
      <c r="M39" s="134"/>
      <c r="N39" s="133"/>
      <c r="O39" s="134"/>
      <c r="P39" s="134"/>
    </row>
    <row r="40" spans="1:16" ht="22.4" customHeight="1">
      <c r="A40" s="7" t="s">
        <v>66</v>
      </c>
      <c r="C40" s="26"/>
      <c r="D40" s="119"/>
      <c r="E40" s="26"/>
      <c r="F40" s="119"/>
      <c r="G40" s="26"/>
      <c r="H40" s="26"/>
      <c r="I40" s="26"/>
      <c r="J40" s="26"/>
      <c r="L40" s="135"/>
      <c r="M40" s="135"/>
      <c r="N40" s="135"/>
      <c r="O40" s="135"/>
      <c r="P40" s="135"/>
    </row>
    <row r="41" spans="1:16" ht="22.4" customHeight="1">
      <c r="A41" s="24" t="s">
        <v>67</v>
      </c>
      <c r="B41" s="4" t="s">
        <v>68</v>
      </c>
      <c r="C41" s="26"/>
      <c r="D41" s="92">
        <v>544219215</v>
      </c>
      <c r="E41" s="26"/>
      <c r="F41" s="92">
        <v>329201373</v>
      </c>
      <c r="G41" s="26"/>
      <c r="H41" s="27">
        <v>544158245</v>
      </c>
      <c r="I41" s="26"/>
      <c r="J41" s="27">
        <v>329139783</v>
      </c>
      <c r="L41" s="135"/>
      <c r="M41" s="135"/>
      <c r="N41" s="135"/>
      <c r="O41" s="135"/>
      <c r="P41" s="135"/>
    </row>
    <row r="42" spans="1:16" ht="22.4" customHeight="1">
      <c r="A42" s="25" t="s">
        <v>69</v>
      </c>
      <c r="B42" s="4">
        <v>16</v>
      </c>
      <c r="C42" s="26"/>
      <c r="D42" s="92">
        <v>16927434</v>
      </c>
      <c r="E42" s="26"/>
      <c r="F42" s="92">
        <v>15029446</v>
      </c>
      <c r="G42" s="26"/>
      <c r="H42" s="27">
        <v>16927434</v>
      </c>
      <c r="I42" s="26"/>
      <c r="J42" s="27">
        <v>15029446</v>
      </c>
      <c r="L42" s="135"/>
      <c r="M42" s="135"/>
      <c r="N42" s="135"/>
      <c r="O42" s="135"/>
      <c r="P42" s="135"/>
    </row>
    <row r="43" spans="1:16" ht="22.4" customHeight="1">
      <c r="A43" s="25" t="s">
        <v>70</v>
      </c>
      <c r="C43" s="26"/>
      <c r="D43" s="29"/>
      <c r="E43" s="26"/>
      <c r="F43" s="29"/>
      <c r="G43" s="26"/>
      <c r="H43" s="29"/>
      <c r="I43" s="26"/>
      <c r="J43" s="29"/>
      <c r="L43" s="135"/>
      <c r="M43" s="135"/>
      <c r="N43" s="135"/>
      <c r="O43" s="135"/>
      <c r="P43" s="135"/>
    </row>
    <row r="44" spans="1:16" ht="22.4" customHeight="1">
      <c r="A44" s="25" t="s">
        <v>71</v>
      </c>
      <c r="B44" s="4" t="s">
        <v>72</v>
      </c>
      <c r="C44" s="26"/>
      <c r="D44" s="92">
        <v>57873318</v>
      </c>
      <c r="E44" s="26"/>
      <c r="F44" s="92">
        <v>60582318</v>
      </c>
      <c r="G44" s="26"/>
      <c r="H44" s="92">
        <v>57873318</v>
      </c>
      <c r="I44" s="26"/>
      <c r="J44" s="27">
        <v>60582318</v>
      </c>
      <c r="L44" s="135"/>
      <c r="N44" s="135"/>
      <c r="O44" s="135"/>
      <c r="P44" s="135"/>
    </row>
    <row r="45" spans="1:16" ht="22.4" customHeight="1">
      <c r="A45" s="25" t="s">
        <v>73</v>
      </c>
      <c r="C45" s="26"/>
      <c r="D45" s="29"/>
      <c r="E45" s="26"/>
      <c r="F45" s="29"/>
      <c r="G45" s="26"/>
      <c r="H45" s="29"/>
      <c r="I45" s="26"/>
      <c r="J45" s="29"/>
      <c r="L45" s="135"/>
      <c r="M45" s="135"/>
      <c r="N45" s="135"/>
      <c r="O45" s="135"/>
      <c r="P45" s="135"/>
    </row>
    <row r="46" spans="1:16" ht="22.4" customHeight="1">
      <c r="A46" s="24" t="s">
        <v>71</v>
      </c>
      <c r="B46" s="144" t="s">
        <v>72</v>
      </c>
      <c r="C46" s="26"/>
      <c r="D46" s="92">
        <v>304488709</v>
      </c>
      <c r="E46" s="27"/>
      <c r="F46" s="92">
        <v>291893181</v>
      </c>
      <c r="G46" s="27"/>
      <c r="H46" s="27">
        <v>304488709</v>
      </c>
      <c r="I46" s="27"/>
      <c r="J46" s="27">
        <v>291893181</v>
      </c>
      <c r="L46" s="135"/>
      <c r="M46" s="135"/>
      <c r="N46" s="135"/>
      <c r="O46" s="135"/>
      <c r="P46" s="135"/>
    </row>
    <row r="47" spans="1:16" ht="22.4" customHeight="1">
      <c r="A47" s="24" t="s">
        <v>74</v>
      </c>
      <c r="C47" s="38"/>
      <c r="D47" s="92">
        <v>34926451</v>
      </c>
      <c r="E47" s="27"/>
      <c r="F47" s="92">
        <v>40756442</v>
      </c>
      <c r="G47" s="27"/>
      <c r="H47" s="92">
        <v>34920237</v>
      </c>
      <c r="I47" s="27"/>
      <c r="J47" s="27">
        <v>40749757</v>
      </c>
      <c r="L47" s="135"/>
      <c r="M47" s="135"/>
      <c r="N47" s="135"/>
      <c r="O47" s="135"/>
      <c r="P47" s="135"/>
    </row>
    <row r="48" spans="1:16" ht="22.4" customHeight="1">
      <c r="A48" s="10" t="s">
        <v>75</v>
      </c>
      <c r="C48" s="26"/>
      <c r="D48" s="33">
        <f>SUM(D41:D47)</f>
        <v>958435127</v>
      </c>
      <c r="E48" s="3"/>
      <c r="F48" s="93">
        <f>SUM(F41:F47)</f>
        <v>737462760</v>
      </c>
      <c r="G48" s="3"/>
      <c r="H48" s="33">
        <f>SUM(H41:H47)</f>
        <v>958367943</v>
      </c>
      <c r="I48" s="3"/>
      <c r="J48" s="93">
        <f>SUM(J41:J47)</f>
        <v>737394485</v>
      </c>
      <c r="L48" s="131"/>
      <c r="M48" s="131"/>
      <c r="N48" s="135"/>
      <c r="O48" s="131"/>
      <c r="P48" s="131"/>
    </row>
    <row r="49" spans="1:16" ht="22.4" customHeight="1">
      <c r="A49" s="24"/>
      <c r="C49" s="26"/>
      <c r="D49" s="29"/>
      <c r="E49" s="29"/>
      <c r="F49" s="29"/>
      <c r="G49" s="29"/>
      <c r="H49" s="29"/>
      <c r="I49" s="29"/>
      <c r="J49" s="29"/>
      <c r="L49" s="135"/>
      <c r="M49" s="135"/>
      <c r="N49" s="135"/>
      <c r="O49" s="135"/>
      <c r="P49" s="135"/>
    </row>
    <row r="50" spans="1:16" ht="22.4" customHeight="1">
      <c r="A50" s="7" t="s">
        <v>76</v>
      </c>
      <c r="C50" s="26"/>
      <c r="D50" s="29"/>
      <c r="E50" s="29"/>
      <c r="F50" s="29"/>
      <c r="G50" s="29"/>
      <c r="H50" s="29"/>
      <c r="I50" s="29"/>
      <c r="J50" s="29"/>
      <c r="L50" s="135"/>
      <c r="M50" s="135"/>
      <c r="N50" s="135"/>
      <c r="O50" s="135"/>
      <c r="P50" s="135"/>
    </row>
    <row r="51" spans="1:16" ht="22.4" customHeight="1">
      <c r="A51" s="24" t="s">
        <v>77</v>
      </c>
      <c r="B51" s="4" t="s">
        <v>72</v>
      </c>
      <c r="C51" s="26"/>
      <c r="D51" s="92">
        <v>346897000</v>
      </c>
      <c r="E51" s="27"/>
      <c r="F51" s="92">
        <v>446385709</v>
      </c>
      <c r="G51" s="27"/>
      <c r="H51" s="27">
        <v>346897000</v>
      </c>
      <c r="I51" s="27"/>
      <c r="J51" s="27">
        <v>446385709</v>
      </c>
      <c r="L51" s="135"/>
      <c r="M51" s="135"/>
      <c r="N51" s="135"/>
      <c r="O51" s="135"/>
      <c r="P51" s="135"/>
    </row>
    <row r="52" spans="1:16" ht="22.4" customHeight="1">
      <c r="A52" s="25" t="s">
        <v>78</v>
      </c>
      <c r="B52" s="4" t="s">
        <v>72</v>
      </c>
      <c r="C52" s="26"/>
      <c r="D52" s="92">
        <v>39667973</v>
      </c>
      <c r="E52" s="27"/>
      <c r="F52" s="92">
        <v>66120124</v>
      </c>
      <c r="G52" s="27"/>
      <c r="H52" s="27">
        <v>39667973</v>
      </c>
      <c r="I52" s="27"/>
      <c r="J52" s="27">
        <v>66120124</v>
      </c>
      <c r="L52" s="135"/>
      <c r="M52" s="135"/>
      <c r="N52" s="135"/>
      <c r="O52" s="135"/>
      <c r="P52" s="135"/>
    </row>
    <row r="53" spans="1:16" ht="22.4" customHeight="1">
      <c r="A53" s="24" t="s">
        <v>79</v>
      </c>
      <c r="B53" s="4">
        <v>16</v>
      </c>
      <c r="C53" s="26"/>
      <c r="D53" s="92">
        <v>32883588</v>
      </c>
      <c r="E53" s="27"/>
      <c r="F53" s="92">
        <v>36962185</v>
      </c>
      <c r="G53" s="27"/>
      <c r="H53" s="27">
        <v>32883588</v>
      </c>
      <c r="I53" s="27"/>
      <c r="J53" s="27">
        <v>36962185</v>
      </c>
      <c r="L53" s="135"/>
      <c r="M53" s="135"/>
      <c r="N53" s="135"/>
      <c r="O53" s="135"/>
      <c r="P53" s="135"/>
    </row>
    <row r="54" spans="1:16" ht="22.4" customHeight="1">
      <c r="A54" s="24" t="s">
        <v>80</v>
      </c>
      <c r="C54" s="26"/>
      <c r="D54" s="29"/>
      <c r="E54" s="27"/>
      <c r="F54" s="29"/>
      <c r="G54" s="27"/>
      <c r="H54" s="29"/>
      <c r="I54" s="27"/>
      <c r="J54" s="29"/>
      <c r="L54" s="135"/>
      <c r="M54" s="135"/>
      <c r="N54" s="135"/>
      <c r="O54" s="135"/>
      <c r="P54" s="135"/>
    </row>
    <row r="55" spans="1:16" ht="22.4" customHeight="1">
      <c r="A55" s="24" t="s">
        <v>81</v>
      </c>
      <c r="B55" s="4">
        <v>14</v>
      </c>
      <c r="C55" s="26"/>
      <c r="D55" s="92">
        <v>54362232</v>
      </c>
      <c r="E55" s="27"/>
      <c r="F55" s="92">
        <v>49378855</v>
      </c>
      <c r="G55" s="27"/>
      <c r="H55" s="27">
        <v>54362232</v>
      </c>
      <c r="I55" s="27"/>
      <c r="J55" s="27">
        <v>49378855</v>
      </c>
      <c r="L55" s="135"/>
      <c r="M55" s="135"/>
      <c r="N55" s="135"/>
      <c r="O55" s="135"/>
      <c r="P55" s="135"/>
    </row>
    <row r="56" spans="1:16" ht="22.4" hidden="1" customHeight="1">
      <c r="A56" s="24" t="s">
        <v>82</v>
      </c>
      <c r="B56" s="4">
        <v>22</v>
      </c>
      <c r="C56" s="26"/>
      <c r="D56" s="27"/>
      <c r="E56" s="27"/>
      <c r="F56" s="27">
        <v>0</v>
      </c>
      <c r="G56" s="27"/>
      <c r="H56" s="27"/>
      <c r="I56" s="27"/>
      <c r="J56" s="27">
        <v>0</v>
      </c>
      <c r="L56" s="135"/>
      <c r="M56" s="135"/>
      <c r="N56" s="135"/>
      <c r="O56" s="135"/>
      <c r="P56" s="135"/>
    </row>
    <row r="57" spans="1:16" ht="22.4" customHeight="1">
      <c r="A57" s="10" t="s">
        <v>83</v>
      </c>
      <c r="C57" s="26"/>
      <c r="D57" s="33">
        <f>SUM(D51:D56)</f>
        <v>473810793</v>
      </c>
      <c r="E57" s="3"/>
      <c r="F57" s="93">
        <f>SUM(F51:F56)</f>
        <v>598846873</v>
      </c>
      <c r="G57" s="3"/>
      <c r="H57" s="33">
        <f>SUM(H51:H56)</f>
        <v>473810793</v>
      </c>
      <c r="I57" s="3"/>
      <c r="J57" s="93">
        <f>SUM(J51:J56)</f>
        <v>598846873</v>
      </c>
      <c r="L57" s="131"/>
      <c r="M57" s="131"/>
      <c r="N57" s="135"/>
      <c r="O57" s="131"/>
      <c r="P57" s="131"/>
    </row>
    <row r="58" spans="1:16" ht="22.4" customHeight="1">
      <c r="A58" s="10"/>
      <c r="C58" s="26"/>
      <c r="D58" s="31"/>
      <c r="E58" s="3"/>
      <c r="F58" s="31"/>
      <c r="G58" s="3"/>
      <c r="H58" s="31"/>
      <c r="I58" s="3"/>
      <c r="J58" s="31"/>
      <c r="L58" s="135"/>
      <c r="M58" s="135"/>
      <c r="N58" s="135"/>
      <c r="O58" s="135"/>
      <c r="P58" s="135"/>
    </row>
    <row r="59" spans="1:16" ht="22.4" customHeight="1">
      <c r="A59" s="10" t="s">
        <v>84</v>
      </c>
      <c r="C59" s="26"/>
      <c r="D59" s="84">
        <f>D48+D57</f>
        <v>1432245920</v>
      </c>
      <c r="E59" s="3"/>
      <c r="F59" s="84">
        <f>F48+F57</f>
        <v>1336309633</v>
      </c>
      <c r="G59" s="3"/>
      <c r="H59" s="84">
        <f>H48+H57</f>
        <v>1432178736</v>
      </c>
      <c r="I59" s="3"/>
      <c r="J59" s="84">
        <f>J48+J57</f>
        <v>1336241358</v>
      </c>
      <c r="L59" s="131"/>
      <c r="M59" s="131"/>
      <c r="N59" s="135"/>
      <c r="O59" s="131"/>
      <c r="P59" s="131"/>
    </row>
    <row r="60" spans="1:16" ht="22.5" customHeight="1">
      <c r="A60" s="24"/>
      <c r="C60"/>
      <c r="D60" s="75"/>
      <c r="E60"/>
      <c r="F60" s="75"/>
      <c r="G60"/>
      <c r="H60" s="79"/>
      <c r="I60"/>
      <c r="J60" s="79"/>
      <c r="L60" s="135"/>
      <c r="M60" s="135"/>
      <c r="N60" s="135"/>
      <c r="O60" s="135"/>
      <c r="P60" s="135"/>
    </row>
    <row r="61" spans="1:16" s="81" customFormat="1" ht="22.5" customHeight="1">
      <c r="A61" s="11" t="s">
        <v>35</v>
      </c>
      <c r="B61" s="80"/>
      <c r="D61" s="82"/>
      <c r="E61" s="82"/>
      <c r="F61" s="82"/>
      <c r="G61" s="82"/>
      <c r="H61" s="82"/>
      <c r="I61" s="82"/>
      <c r="J61" s="82"/>
      <c r="L61" s="136"/>
      <c r="M61" s="136"/>
      <c r="N61" s="136"/>
      <c r="O61" s="136"/>
      <c r="P61" s="136"/>
    </row>
    <row r="62" spans="1:16" s="81" customFormat="1" ht="22.5" customHeight="1">
      <c r="A62" s="11" t="s">
        <v>36</v>
      </c>
      <c r="B62" s="80"/>
      <c r="D62" s="82"/>
      <c r="F62" s="82"/>
      <c r="L62" s="136"/>
      <c r="M62" s="136"/>
      <c r="N62" s="136"/>
      <c r="O62" s="136"/>
      <c r="P62" s="136"/>
    </row>
    <row r="63" spans="1:16" s="81" customFormat="1" ht="22.5" customHeight="1">
      <c r="A63" s="11"/>
      <c r="B63" s="80"/>
      <c r="D63" s="82"/>
      <c r="F63" s="82"/>
      <c r="L63" s="136"/>
      <c r="M63" s="136"/>
      <c r="N63" s="136"/>
      <c r="O63" s="136"/>
      <c r="P63" s="136"/>
    </row>
    <row r="64" spans="1:16" ht="22.4" customHeight="1">
      <c r="A64" s="24"/>
      <c r="C64" s="26"/>
      <c r="D64" s="147" t="s">
        <v>0</v>
      </c>
      <c r="E64" s="147"/>
      <c r="F64" s="147"/>
      <c r="G64" s="38"/>
      <c r="H64" s="147" t="s">
        <v>37</v>
      </c>
      <c r="I64" s="147"/>
      <c r="J64" s="147"/>
      <c r="L64" s="151"/>
      <c r="M64" s="151"/>
      <c r="N64" s="133"/>
      <c r="O64" s="151"/>
      <c r="P64" s="151"/>
    </row>
    <row r="65" spans="1:16" ht="22.4" customHeight="1">
      <c r="A65" s="24"/>
      <c r="C65" s="26"/>
      <c r="D65" s="150" t="s">
        <v>38</v>
      </c>
      <c r="E65" s="150"/>
      <c r="F65" s="150"/>
      <c r="G65" s="2"/>
      <c r="H65" s="150" t="s">
        <v>38</v>
      </c>
      <c r="I65" s="150"/>
      <c r="J65" s="150"/>
      <c r="L65" s="133"/>
      <c r="M65" s="133"/>
      <c r="N65" s="133"/>
      <c r="O65" s="133"/>
      <c r="P65" s="133"/>
    </row>
    <row r="66" spans="1:16" ht="24" customHeight="1">
      <c r="A66" s="11" t="s">
        <v>65</v>
      </c>
      <c r="B66" s="117" t="s">
        <v>3</v>
      </c>
      <c r="C66" s="26"/>
      <c r="D66" s="26">
        <v>2567</v>
      </c>
      <c r="E66" s="2"/>
      <c r="F66" s="26">
        <v>2566</v>
      </c>
      <c r="G66" s="2"/>
      <c r="H66" s="26">
        <v>2567</v>
      </c>
      <c r="I66" s="2"/>
      <c r="J66" s="26">
        <v>2566</v>
      </c>
      <c r="L66" s="152"/>
      <c r="M66" s="152"/>
      <c r="N66" s="133"/>
      <c r="O66" s="152"/>
      <c r="P66" s="152"/>
    </row>
    <row r="67" spans="1:16" ht="22.4" customHeight="1">
      <c r="A67" s="10"/>
      <c r="C67" s="26"/>
      <c r="D67" s="149" t="s">
        <v>40</v>
      </c>
      <c r="E67" s="149"/>
      <c r="F67" s="149"/>
      <c r="G67" s="149"/>
      <c r="H67" s="149"/>
      <c r="I67" s="149"/>
      <c r="J67" s="149"/>
      <c r="L67" s="134"/>
      <c r="M67" s="134"/>
      <c r="N67" s="133"/>
      <c r="O67" s="134"/>
      <c r="P67" s="134"/>
    </row>
    <row r="68" spans="1:16" ht="22.4" customHeight="1">
      <c r="A68" s="7" t="s">
        <v>85</v>
      </c>
      <c r="C68" s="26"/>
      <c r="D68" s="29"/>
      <c r="E68" s="29"/>
      <c r="F68" s="29"/>
      <c r="G68" s="29"/>
      <c r="H68" s="29"/>
      <c r="I68" s="29"/>
      <c r="J68" s="29"/>
      <c r="L68" s="135"/>
      <c r="M68" s="135"/>
      <c r="N68" s="135"/>
      <c r="O68" s="135"/>
      <c r="P68" s="135"/>
    </row>
    <row r="69" spans="1:16" ht="22.4" customHeight="1">
      <c r="A69" s="24" t="s">
        <v>86</v>
      </c>
      <c r="C69" s="26"/>
      <c r="D69" s="29"/>
      <c r="E69" s="29"/>
      <c r="F69" s="29"/>
      <c r="G69" s="29"/>
      <c r="H69" s="29"/>
      <c r="I69" s="29"/>
      <c r="J69" s="29"/>
      <c r="L69" s="135"/>
      <c r="M69" s="135"/>
      <c r="N69" s="135"/>
      <c r="O69" s="135"/>
      <c r="P69" s="135"/>
    </row>
    <row r="70" spans="1:16" ht="22.4" customHeight="1">
      <c r="A70" s="24" t="s">
        <v>87</v>
      </c>
      <c r="C70" s="26"/>
      <c r="D70" s="29"/>
      <c r="E70" s="29"/>
      <c r="F70" s="29"/>
      <c r="G70" s="29"/>
      <c r="H70" s="29"/>
      <c r="I70" s="29"/>
      <c r="J70" s="29"/>
      <c r="L70" s="135"/>
      <c r="M70" s="135"/>
      <c r="N70" s="135"/>
      <c r="O70" s="135"/>
      <c r="P70" s="135"/>
    </row>
    <row r="71" spans="1:16" ht="22.4" customHeight="1">
      <c r="A71" s="17" t="s">
        <v>88</v>
      </c>
      <c r="C71" s="26"/>
      <c r="D71" s="29"/>
      <c r="E71" s="29"/>
      <c r="F71" s="29"/>
      <c r="G71" s="29"/>
      <c r="H71" s="29"/>
      <c r="I71" s="29"/>
      <c r="J71" s="29"/>
      <c r="L71" s="135"/>
      <c r="M71" s="135"/>
      <c r="N71" s="135"/>
      <c r="O71" s="135"/>
      <c r="P71" s="135"/>
    </row>
    <row r="72" spans="1:16" ht="22.4" customHeight="1" thickBot="1">
      <c r="A72" s="17" t="s">
        <v>89</v>
      </c>
      <c r="C72" s="26"/>
      <c r="D72" s="85">
        <v>433654887</v>
      </c>
      <c r="E72" s="29"/>
      <c r="F72" s="85">
        <v>433654887</v>
      </c>
      <c r="G72" s="29"/>
      <c r="H72" s="85">
        <v>433654887</v>
      </c>
      <c r="I72" s="29"/>
      <c r="J72" s="85">
        <v>433654887</v>
      </c>
      <c r="L72" s="135"/>
      <c r="M72" s="135"/>
      <c r="N72" s="135"/>
      <c r="O72" s="135"/>
      <c r="P72" s="135"/>
    </row>
    <row r="73" spans="1:16" ht="22.4" customHeight="1" thickTop="1">
      <c r="A73" s="24" t="s">
        <v>90</v>
      </c>
      <c r="C73" s="26"/>
      <c r="D73" s="29"/>
      <c r="E73" s="29"/>
      <c r="F73" s="29"/>
      <c r="G73" s="29"/>
      <c r="H73" s="29"/>
      <c r="I73" s="29"/>
      <c r="J73" s="29"/>
      <c r="L73" s="135"/>
      <c r="M73" s="135"/>
      <c r="N73" s="135"/>
      <c r="O73" s="135"/>
      <c r="P73" s="135"/>
    </row>
    <row r="74" spans="1:16" ht="22.4" customHeight="1">
      <c r="A74" s="17" t="s">
        <v>88</v>
      </c>
      <c r="C74" s="26"/>
      <c r="D74" s="29"/>
      <c r="E74" s="29"/>
      <c r="F74" s="29"/>
      <c r="G74" s="29"/>
      <c r="H74" s="29"/>
      <c r="I74" s="29"/>
      <c r="J74" s="29"/>
      <c r="L74" s="135"/>
      <c r="M74" s="135"/>
      <c r="N74" s="135"/>
      <c r="O74" s="135"/>
      <c r="P74" s="135"/>
    </row>
    <row r="75" spans="1:16" ht="22.4" customHeight="1">
      <c r="A75" s="17" t="s">
        <v>89</v>
      </c>
      <c r="C75" s="26"/>
      <c r="D75" s="92">
        <v>433654887</v>
      </c>
      <c r="E75" s="29"/>
      <c r="F75" s="92">
        <v>433654887</v>
      </c>
      <c r="G75" s="29"/>
      <c r="H75" s="27">
        <v>433654887</v>
      </c>
      <c r="I75" s="29"/>
      <c r="J75" s="27">
        <v>433654887</v>
      </c>
      <c r="L75" s="135"/>
      <c r="M75" s="135"/>
      <c r="N75" s="135"/>
      <c r="O75" s="135"/>
      <c r="P75" s="135"/>
    </row>
    <row r="76" spans="1:16" ht="22.4" customHeight="1">
      <c r="A76" s="24" t="s">
        <v>91</v>
      </c>
      <c r="C76" s="26"/>
      <c r="D76" s="29"/>
      <c r="E76" s="29"/>
      <c r="F76" s="29"/>
      <c r="G76" s="29"/>
      <c r="H76" s="29"/>
      <c r="I76" s="29"/>
      <c r="J76" s="29"/>
      <c r="L76" s="135"/>
      <c r="M76" s="135"/>
      <c r="N76" s="135"/>
      <c r="O76" s="135"/>
      <c r="P76" s="135"/>
    </row>
    <row r="77" spans="1:16" ht="22.4" customHeight="1">
      <c r="A77" s="24" t="s">
        <v>92</v>
      </c>
      <c r="B77" s="4">
        <v>15</v>
      </c>
      <c r="C77" s="26"/>
      <c r="D77" s="92">
        <v>1384395054</v>
      </c>
      <c r="E77" s="29"/>
      <c r="F77" s="92">
        <v>1384395054</v>
      </c>
      <c r="G77" s="29"/>
      <c r="H77" s="27">
        <v>1384395054</v>
      </c>
      <c r="I77" s="29"/>
      <c r="J77" s="27">
        <v>1384395054</v>
      </c>
      <c r="L77" s="135"/>
      <c r="M77" s="135"/>
      <c r="N77" s="135"/>
      <c r="O77" s="135"/>
      <c r="P77" s="135"/>
    </row>
    <row r="78" spans="1:16" ht="22.4" customHeight="1">
      <c r="A78" s="24" t="s">
        <v>93</v>
      </c>
      <c r="B78" s="4">
        <v>15</v>
      </c>
      <c r="C78" s="26"/>
      <c r="D78" s="92">
        <v>26348514</v>
      </c>
      <c r="E78" s="29"/>
      <c r="F78" s="92">
        <v>26348514</v>
      </c>
      <c r="G78" s="29"/>
      <c r="H78" s="27">
        <v>26348514</v>
      </c>
      <c r="I78" s="29"/>
      <c r="J78" s="27">
        <v>26348514</v>
      </c>
      <c r="L78" s="135"/>
      <c r="M78" s="135"/>
      <c r="N78" s="135"/>
      <c r="O78" s="135"/>
      <c r="P78" s="135"/>
    </row>
    <row r="79" spans="1:16" ht="22.4" customHeight="1">
      <c r="A79" s="25" t="s">
        <v>94</v>
      </c>
      <c r="C79" s="26"/>
      <c r="D79" s="27"/>
      <c r="E79" s="27"/>
      <c r="F79" s="27"/>
      <c r="G79" s="27"/>
      <c r="H79" s="27"/>
      <c r="I79" s="27"/>
      <c r="J79" s="27"/>
      <c r="L79" s="135"/>
      <c r="M79" s="135"/>
      <c r="N79" s="135"/>
      <c r="O79" s="135"/>
      <c r="P79" s="135"/>
    </row>
    <row r="80" spans="1:16" ht="22.4" customHeight="1">
      <c r="A80" s="24" t="s">
        <v>95</v>
      </c>
      <c r="C80" s="26"/>
      <c r="D80" s="5"/>
      <c r="F80" s="5"/>
      <c r="G80" s="27"/>
      <c r="I80" s="27"/>
      <c r="L80" s="135"/>
      <c r="M80" s="135"/>
      <c r="N80" s="135"/>
      <c r="O80" s="135"/>
      <c r="P80" s="135"/>
    </row>
    <row r="81" spans="1:16" ht="22.4" customHeight="1">
      <c r="A81" s="24" t="s">
        <v>96</v>
      </c>
      <c r="B81" s="4">
        <v>15</v>
      </c>
      <c r="C81" s="26"/>
      <c r="D81" s="92">
        <v>43365489</v>
      </c>
      <c r="E81" s="27"/>
      <c r="F81" s="92">
        <v>43365489</v>
      </c>
      <c r="G81" s="27"/>
      <c r="H81" s="27">
        <v>43365489</v>
      </c>
      <c r="I81" s="27"/>
      <c r="J81" s="27">
        <v>43365489</v>
      </c>
      <c r="L81" s="135"/>
      <c r="M81" s="135"/>
      <c r="N81" s="135"/>
      <c r="O81" s="135"/>
      <c r="P81" s="135"/>
    </row>
    <row r="82" spans="1:16" ht="22.4" customHeight="1">
      <c r="A82" s="24" t="s">
        <v>97</v>
      </c>
      <c r="C82" s="26"/>
      <c r="D82" s="92">
        <f>'SCE 12'!L22</f>
        <v>1163112322</v>
      </c>
      <c r="E82" s="27"/>
      <c r="F82" s="92">
        <v>1020776954</v>
      </c>
      <c r="G82" s="27"/>
      <c r="H82" s="27">
        <f>'SCE 14'!L22</f>
        <v>1162265238</v>
      </c>
      <c r="I82" s="27"/>
      <c r="J82" s="27">
        <v>1019831278</v>
      </c>
      <c r="L82" s="135"/>
      <c r="M82" s="135"/>
      <c r="N82" s="135"/>
      <c r="O82" s="135"/>
      <c r="P82" s="135"/>
    </row>
    <row r="83" spans="1:16" ht="22.4" hidden="1" customHeight="1">
      <c r="A83" s="24" t="s">
        <v>98</v>
      </c>
      <c r="B83" s="4">
        <v>18</v>
      </c>
      <c r="C83" s="26"/>
      <c r="D83" s="27"/>
      <c r="E83" s="27"/>
      <c r="F83" s="27">
        <v>0</v>
      </c>
      <c r="G83" s="27"/>
      <c r="H83" s="27"/>
      <c r="I83" s="27"/>
      <c r="J83" s="27">
        <v>0</v>
      </c>
      <c r="L83" s="135"/>
      <c r="M83" s="135"/>
      <c r="N83" s="135"/>
      <c r="O83" s="135"/>
      <c r="P83" s="135"/>
    </row>
    <row r="84" spans="1:16" ht="22.4" customHeight="1">
      <c r="A84" s="19" t="s">
        <v>99</v>
      </c>
      <c r="C84" s="26"/>
      <c r="D84" s="33">
        <f>SUM(D74:D83)</f>
        <v>3050876266</v>
      </c>
      <c r="E84" s="3"/>
      <c r="F84" s="93">
        <f>SUM(F74:F83)</f>
        <v>2908540898</v>
      </c>
      <c r="G84" s="3"/>
      <c r="H84" s="33">
        <f>SUM(H74:H83)</f>
        <v>3050029182</v>
      </c>
      <c r="I84" s="3"/>
      <c r="J84" s="93">
        <f>SUM(J74:J83)</f>
        <v>2907595222</v>
      </c>
      <c r="L84" s="131"/>
      <c r="M84" s="131"/>
      <c r="N84" s="135"/>
      <c r="O84" s="131"/>
      <c r="P84" s="131"/>
    </row>
    <row r="85" spans="1:16" ht="22.4" customHeight="1">
      <c r="A85" s="10"/>
      <c r="C85" s="26"/>
      <c r="D85" s="31"/>
      <c r="E85" s="3"/>
      <c r="F85" s="31"/>
      <c r="G85" s="3"/>
      <c r="H85" s="31"/>
      <c r="I85" s="3"/>
      <c r="J85" s="31"/>
      <c r="L85" s="135"/>
      <c r="M85" s="135"/>
      <c r="N85" s="135"/>
      <c r="O85" s="135"/>
      <c r="P85" s="135"/>
    </row>
    <row r="86" spans="1:16" ht="22.4" customHeight="1" thickBot="1">
      <c r="A86" s="10" t="s">
        <v>100</v>
      </c>
      <c r="C86" s="26"/>
      <c r="D86" s="34">
        <f>D59+D84</f>
        <v>4483122186</v>
      </c>
      <c r="E86" s="3"/>
      <c r="F86" s="34">
        <f>F59+F84</f>
        <v>4244850531</v>
      </c>
      <c r="G86" s="3"/>
      <c r="H86" s="34">
        <f>H59+H84</f>
        <v>4482207918</v>
      </c>
      <c r="I86" s="3"/>
      <c r="J86" s="34">
        <f>J59+J84</f>
        <v>4243836580</v>
      </c>
      <c r="L86" s="131"/>
      <c r="M86" s="131"/>
      <c r="N86" s="135"/>
      <c r="O86" s="131"/>
      <c r="P86" s="131"/>
    </row>
    <row r="87" spans="1:16" ht="22.5" customHeight="1" thickTop="1">
      <c r="A87" s="24"/>
      <c r="C87"/>
      <c r="D87" s="94"/>
      <c r="E87" s="94"/>
      <c r="F87" s="94"/>
      <c r="G87" s="94"/>
      <c r="H87" s="94"/>
      <c r="I87" s="94"/>
      <c r="J87" s="94"/>
      <c r="L87" s="135"/>
      <c r="M87" s="135"/>
      <c r="N87" s="135"/>
      <c r="O87" s="135"/>
      <c r="P87" s="135"/>
    </row>
    <row r="88" spans="1:16">
      <c r="D88" s="30"/>
      <c r="E88" s="30"/>
      <c r="F88" s="30"/>
      <c r="G88" s="30"/>
      <c r="H88" s="30"/>
      <c r="I88" s="30"/>
      <c r="J88" s="30"/>
    </row>
  </sheetData>
  <mergeCells count="29">
    <mergeCell ref="L38:M38"/>
    <mergeCell ref="O38:P38"/>
    <mergeCell ref="L64:M64"/>
    <mergeCell ref="O64:P64"/>
    <mergeCell ref="L66:M66"/>
    <mergeCell ref="O66:P66"/>
    <mergeCell ref="L36:M36"/>
    <mergeCell ref="O36:P36"/>
    <mergeCell ref="L4:M4"/>
    <mergeCell ref="O4:P4"/>
    <mergeCell ref="L6:M6"/>
    <mergeCell ref="O6:P6"/>
    <mergeCell ref="L7:M7"/>
    <mergeCell ref="O7:P7"/>
    <mergeCell ref="D64:F64"/>
    <mergeCell ref="H64:J64"/>
    <mergeCell ref="D67:J67"/>
    <mergeCell ref="D4:F4"/>
    <mergeCell ref="H4:J4"/>
    <mergeCell ref="D7:J7"/>
    <mergeCell ref="D36:F36"/>
    <mergeCell ref="H36:J36"/>
    <mergeCell ref="D39:J39"/>
    <mergeCell ref="D5:F5"/>
    <mergeCell ref="H5:J5"/>
    <mergeCell ref="D37:F37"/>
    <mergeCell ref="H37:J37"/>
    <mergeCell ref="D65:F65"/>
    <mergeCell ref="H65:J65"/>
  </mergeCells>
  <pageMargins left="0.8" right="0.7" top="0.48" bottom="0.5" header="0.5" footer="0.5"/>
  <pageSetup paperSize="9" scale="79" firstPageNumber="7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2" manualBreakCount="2">
    <brk id="32" max="16383" man="1"/>
    <brk id="60" max="16383" man="1"/>
  </rowBreaks>
  <ignoredErrors>
    <ignoredError sqref="G84 I8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99"/>
  </sheetPr>
  <dimension ref="A1:P38"/>
  <sheetViews>
    <sheetView view="pageBreakPreview" topLeftCell="A13" zoomScale="80" zoomScaleNormal="100" zoomScaleSheetLayoutView="80" workbookViewId="0">
      <selection activeCell="L24" sqref="L24"/>
    </sheetView>
  </sheetViews>
  <sheetFormatPr defaultColWidth="9.09765625" defaultRowHeight="22.5" customHeight="1"/>
  <cols>
    <col min="1" max="1" width="52.3984375" style="9" customWidth="1"/>
    <col min="2" max="2" width="10" style="4" customWidth="1"/>
    <col min="3" max="3" width="1.59765625" style="5" customWidth="1"/>
    <col min="4" max="4" width="15.09765625" style="5" customWidth="1"/>
    <col min="5" max="5" width="1.59765625" style="5" customWidth="1"/>
    <col min="6" max="6" width="15.09765625" style="5" customWidth="1"/>
    <col min="7" max="7" width="1.59765625" style="5" customWidth="1"/>
    <col min="8" max="8" width="15.3984375" style="5" customWidth="1"/>
    <col min="9" max="9" width="1.59765625" style="5" customWidth="1"/>
    <col min="10" max="10" width="15.3984375" style="5" customWidth="1"/>
    <col min="11" max="11" width="9.09765625" style="5"/>
    <col min="12" max="13" width="16.3984375" style="5" bestFit="1" customWidth="1"/>
    <col min="14" max="14" width="3.3984375" style="5" customWidth="1"/>
    <col min="15" max="16" width="16.3984375" style="5" bestFit="1" customWidth="1"/>
    <col min="17" max="16384" width="9.09765625" style="5"/>
  </cols>
  <sheetData>
    <row r="1" spans="1:16" ht="22.5" customHeight="1">
      <c r="A1" s="11" t="s">
        <v>35</v>
      </c>
      <c r="C1" s="8"/>
      <c r="D1" s="6"/>
      <c r="E1" s="6"/>
      <c r="F1" s="6"/>
      <c r="G1" s="6"/>
      <c r="H1" s="39"/>
      <c r="I1" s="6"/>
      <c r="J1" s="39"/>
    </row>
    <row r="2" spans="1:16" ht="22.5" customHeight="1">
      <c r="A2" s="11" t="s">
        <v>101</v>
      </c>
      <c r="C2" s="8"/>
      <c r="D2" s="6"/>
      <c r="F2" s="6"/>
      <c r="H2" s="6"/>
      <c r="J2" s="6"/>
    </row>
    <row r="3" spans="1:16" s="102" customFormat="1" ht="18.5" customHeight="1">
      <c r="A3" s="110"/>
      <c r="B3" s="110"/>
      <c r="C3" s="110"/>
      <c r="D3" s="110"/>
      <c r="E3" s="110"/>
      <c r="F3" s="110"/>
      <c r="L3" s="137"/>
      <c r="M3" s="137"/>
      <c r="N3" s="137"/>
      <c r="O3" s="137"/>
      <c r="P3" s="137"/>
    </row>
    <row r="4" spans="1:16" ht="22.5" customHeight="1">
      <c r="C4" s="2"/>
      <c r="D4" s="147" t="s">
        <v>0</v>
      </c>
      <c r="E4" s="147"/>
      <c r="F4" s="147"/>
      <c r="G4" s="38"/>
      <c r="H4" s="147" t="s">
        <v>37</v>
      </c>
      <c r="I4" s="147"/>
      <c r="J4" s="147"/>
      <c r="L4" s="151"/>
      <c r="M4" s="151"/>
      <c r="N4" s="138"/>
      <c r="O4" s="151"/>
      <c r="P4" s="151"/>
    </row>
    <row r="5" spans="1:16" ht="22.5" customHeight="1">
      <c r="C5" s="2"/>
      <c r="D5" s="148" t="s">
        <v>2</v>
      </c>
      <c r="E5" s="148"/>
      <c r="F5" s="148"/>
      <c r="G5" s="38"/>
      <c r="H5" s="148" t="s">
        <v>2</v>
      </c>
      <c r="I5" s="148"/>
      <c r="J5" s="148"/>
      <c r="L5" s="133"/>
      <c r="M5" s="133"/>
      <c r="N5" s="138"/>
      <c r="O5" s="133"/>
      <c r="P5" s="133"/>
    </row>
    <row r="6" spans="1:16" ht="22.5" customHeight="1">
      <c r="B6" s="4" t="s">
        <v>3</v>
      </c>
      <c r="C6" s="2"/>
      <c r="D6" s="26">
        <v>2567</v>
      </c>
      <c r="E6" s="2"/>
      <c r="F6" s="26">
        <v>2566</v>
      </c>
      <c r="G6" s="2"/>
      <c r="H6" s="26">
        <v>2567</v>
      </c>
      <c r="I6" s="2"/>
      <c r="J6" s="26">
        <v>2566</v>
      </c>
      <c r="L6" s="152"/>
      <c r="M6" s="152"/>
      <c r="N6" s="138"/>
      <c r="O6" s="152"/>
      <c r="P6" s="152"/>
    </row>
    <row r="7" spans="1:16" ht="19.75" customHeight="1">
      <c r="A7" s="24"/>
      <c r="C7" s="2"/>
      <c r="D7" s="149" t="s">
        <v>40</v>
      </c>
      <c r="E7" s="149"/>
      <c r="F7" s="149"/>
      <c r="G7" s="149"/>
      <c r="H7" s="149"/>
      <c r="I7" s="149"/>
      <c r="J7" s="149"/>
      <c r="L7" s="134"/>
      <c r="M7" s="134"/>
      <c r="N7" s="138"/>
      <c r="O7" s="134"/>
      <c r="P7" s="134"/>
    </row>
    <row r="8" spans="1:16" ht="19.399999999999999" customHeight="1">
      <c r="A8" s="145" t="s">
        <v>102</v>
      </c>
      <c r="C8" s="2"/>
      <c r="D8" s="37"/>
      <c r="E8" s="1"/>
      <c r="F8" s="37"/>
      <c r="G8" s="1"/>
      <c r="H8" s="37"/>
      <c r="I8" s="1"/>
      <c r="J8" s="37"/>
      <c r="L8" s="139"/>
      <c r="M8" s="139"/>
      <c r="N8" s="139"/>
      <c r="O8" s="139"/>
      <c r="P8" s="139"/>
    </row>
    <row r="9" spans="1:16" ht="22.5" customHeight="1">
      <c r="A9" s="25" t="s">
        <v>103</v>
      </c>
      <c r="B9" s="4" t="s">
        <v>104</v>
      </c>
      <c r="C9" s="2"/>
      <c r="D9" s="37">
        <v>2035549221</v>
      </c>
      <c r="E9" s="1"/>
      <c r="F9" s="37">
        <v>1940607336</v>
      </c>
      <c r="G9" s="1"/>
      <c r="H9" s="37">
        <v>2035549221</v>
      </c>
      <c r="I9" s="1"/>
      <c r="J9" s="37">
        <v>1940607336</v>
      </c>
      <c r="L9" s="135"/>
      <c r="M9" s="140"/>
      <c r="N9" s="140"/>
      <c r="O9" s="140"/>
      <c r="P9" s="140"/>
    </row>
    <row r="10" spans="1:16" ht="22.5" customHeight="1">
      <c r="A10" s="25" t="s">
        <v>105</v>
      </c>
      <c r="C10" s="2"/>
      <c r="D10" s="37">
        <v>0</v>
      </c>
      <c r="E10" s="1"/>
      <c r="F10" s="37">
        <v>63700000</v>
      </c>
      <c r="G10" s="1"/>
      <c r="H10" s="37">
        <v>0</v>
      </c>
      <c r="I10" s="1"/>
      <c r="J10" s="37">
        <v>14700000</v>
      </c>
      <c r="L10" s="140"/>
      <c r="M10" s="140"/>
      <c r="N10" s="140"/>
      <c r="O10" s="140"/>
      <c r="P10" s="140"/>
    </row>
    <row r="11" spans="1:16" ht="22.5" customHeight="1">
      <c r="A11" s="25" t="s">
        <v>106</v>
      </c>
      <c r="B11" s="4">
        <v>4</v>
      </c>
      <c r="C11" s="2"/>
      <c r="D11" s="37">
        <v>21824730</v>
      </c>
      <c r="E11" s="1"/>
      <c r="F11" s="37">
        <v>12097342</v>
      </c>
      <c r="G11" s="1"/>
      <c r="H11" s="37">
        <v>21820452</v>
      </c>
      <c r="I11" s="1"/>
      <c r="J11" s="37">
        <v>12093671</v>
      </c>
      <c r="L11" s="140"/>
      <c r="M11" s="140"/>
      <c r="N11" s="140"/>
      <c r="O11" s="140"/>
      <c r="P11" s="140"/>
    </row>
    <row r="12" spans="1:16" ht="22.5" customHeight="1">
      <c r="A12" s="19" t="s">
        <v>8</v>
      </c>
      <c r="C12" s="2"/>
      <c r="D12" s="33">
        <f>SUM(D9:D11)</f>
        <v>2057373951</v>
      </c>
      <c r="E12" s="1"/>
      <c r="F12" s="33">
        <f>SUM(F9:F11)</f>
        <v>2016404678</v>
      </c>
      <c r="G12" s="1"/>
      <c r="H12" s="33">
        <f>SUM(H9:H11)</f>
        <v>2057369673</v>
      </c>
      <c r="I12" s="1"/>
      <c r="J12" s="33">
        <f>SUM(J9:J11)</f>
        <v>1967401007</v>
      </c>
      <c r="L12" s="131"/>
      <c r="M12" s="131"/>
      <c r="N12" s="140"/>
      <c r="O12" s="131"/>
      <c r="P12" s="131"/>
    </row>
    <row r="13" spans="1:16" s="102" customFormat="1" ht="19" customHeight="1">
      <c r="A13" s="110"/>
      <c r="B13" s="110"/>
      <c r="C13" s="110"/>
      <c r="D13" s="110"/>
      <c r="E13" s="110"/>
      <c r="F13" s="110"/>
      <c r="L13" s="141"/>
      <c r="M13" s="141"/>
      <c r="N13" s="141"/>
      <c r="O13" s="141"/>
      <c r="P13" s="141"/>
    </row>
    <row r="14" spans="1:16" ht="19.399999999999999" customHeight="1">
      <c r="A14" s="145" t="s">
        <v>107</v>
      </c>
      <c r="C14" s="2"/>
      <c r="D14" s="37"/>
      <c r="E14" s="1"/>
      <c r="F14" s="37"/>
      <c r="G14" s="1"/>
      <c r="H14" s="37"/>
      <c r="I14" s="1"/>
      <c r="J14" s="37"/>
      <c r="L14" s="140"/>
      <c r="M14" s="140"/>
      <c r="N14" s="140"/>
      <c r="O14" s="140"/>
      <c r="P14" s="140"/>
    </row>
    <row r="15" spans="1:16" ht="22.5" customHeight="1">
      <c r="A15" s="24" t="s">
        <v>108</v>
      </c>
      <c r="B15" s="4">
        <v>4</v>
      </c>
      <c r="C15" s="2"/>
      <c r="D15" s="37">
        <v>1326215311</v>
      </c>
      <c r="E15" s="1"/>
      <c r="F15" s="37">
        <v>1273045524</v>
      </c>
      <c r="G15" s="1"/>
      <c r="H15" s="37">
        <v>1326215311</v>
      </c>
      <c r="I15" s="1"/>
      <c r="J15" s="37">
        <v>1273045524</v>
      </c>
      <c r="L15" s="140"/>
      <c r="M15" s="140"/>
      <c r="N15" s="140"/>
      <c r="O15" s="140"/>
      <c r="P15" s="140"/>
    </row>
    <row r="16" spans="1:16" ht="22.5" customHeight="1">
      <c r="A16" s="25" t="s">
        <v>109</v>
      </c>
      <c r="C16" s="2"/>
      <c r="D16" s="37">
        <v>161025959</v>
      </c>
      <c r="E16" s="1"/>
      <c r="F16" s="37">
        <v>121171153</v>
      </c>
      <c r="G16" s="1"/>
      <c r="H16" s="37">
        <v>161025959</v>
      </c>
      <c r="I16" s="1"/>
      <c r="J16" s="37">
        <v>121171153</v>
      </c>
      <c r="L16" s="140"/>
      <c r="M16" s="140"/>
      <c r="N16" s="140"/>
      <c r="O16" s="140"/>
      <c r="P16" s="140"/>
    </row>
    <row r="17" spans="1:16" ht="22.5" customHeight="1">
      <c r="A17" s="24" t="s">
        <v>14</v>
      </c>
      <c r="B17" s="4">
        <v>4</v>
      </c>
      <c r="C17" s="2"/>
      <c r="D17" s="37">
        <v>281224064</v>
      </c>
      <c r="E17" s="1"/>
      <c r="F17" s="37">
        <v>271697401</v>
      </c>
      <c r="G17" s="1"/>
      <c r="H17" s="37">
        <v>281121194</v>
      </c>
      <c r="I17" s="1"/>
      <c r="J17" s="37">
        <v>271593060</v>
      </c>
      <c r="L17" s="140"/>
      <c r="M17" s="140"/>
      <c r="N17" s="140"/>
      <c r="O17" s="140"/>
      <c r="P17" s="140"/>
    </row>
    <row r="18" spans="1:16" ht="22.5" customHeight="1">
      <c r="A18" s="19" t="s">
        <v>110</v>
      </c>
      <c r="B18" s="4">
        <v>17</v>
      </c>
      <c r="C18" s="2"/>
      <c r="D18" s="33">
        <f>SUM(D15:D17)</f>
        <v>1768465334</v>
      </c>
      <c r="E18" s="1"/>
      <c r="F18" s="33">
        <f>SUM(F15:F17)</f>
        <v>1665914078</v>
      </c>
      <c r="G18" s="1"/>
      <c r="H18" s="33">
        <f>SUM(H15:H17)</f>
        <v>1768362464</v>
      </c>
      <c r="I18" s="1"/>
      <c r="J18" s="33">
        <f>SUM(J15:J17)</f>
        <v>1665809737</v>
      </c>
      <c r="L18" s="131"/>
      <c r="M18" s="131"/>
      <c r="N18" s="140"/>
      <c r="O18" s="131"/>
      <c r="P18" s="131"/>
    </row>
    <row r="19" spans="1:16" s="102" customFormat="1" ht="18" customHeight="1">
      <c r="A19" s="110"/>
      <c r="B19" s="110"/>
      <c r="C19" s="110"/>
      <c r="D19" s="110"/>
      <c r="E19" s="110"/>
      <c r="F19" s="110"/>
      <c r="L19" s="141"/>
      <c r="M19" s="141"/>
      <c r="N19" s="141"/>
      <c r="O19" s="141"/>
      <c r="P19" s="141"/>
    </row>
    <row r="20" spans="1:16" ht="20.5" customHeight="1">
      <c r="A20" s="146" t="s">
        <v>111</v>
      </c>
      <c r="C20" s="2"/>
      <c r="D20" s="31">
        <f>D12-D18</f>
        <v>288908617</v>
      </c>
      <c r="E20" s="3"/>
      <c r="F20" s="31">
        <f>F12-F18</f>
        <v>350490600</v>
      </c>
      <c r="G20" s="3"/>
      <c r="H20" s="31">
        <f>H12-H18</f>
        <v>289007209</v>
      </c>
      <c r="I20" s="3"/>
      <c r="J20" s="31">
        <f>J12-J18</f>
        <v>301591270</v>
      </c>
      <c r="L20" s="131"/>
      <c r="M20" s="131"/>
      <c r="N20" s="140"/>
      <c r="O20" s="131"/>
      <c r="P20" s="131"/>
    </row>
    <row r="21" spans="1:16" ht="22.5" customHeight="1">
      <c r="A21" s="24" t="s">
        <v>16</v>
      </c>
      <c r="C21" s="2"/>
      <c r="D21" s="37">
        <v>-29591593</v>
      </c>
      <c r="E21" s="1"/>
      <c r="F21" s="37">
        <v>-37226196</v>
      </c>
      <c r="G21" s="1"/>
      <c r="H21" s="37">
        <v>-29591593</v>
      </c>
      <c r="I21" s="1"/>
      <c r="J21" s="37">
        <v>-37226196</v>
      </c>
      <c r="L21" s="140"/>
      <c r="M21" s="140"/>
      <c r="N21" s="140"/>
      <c r="O21" s="140"/>
      <c r="P21" s="140"/>
    </row>
    <row r="22" spans="1:16" ht="22.5" customHeight="1">
      <c r="A22" s="19" t="s">
        <v>112</v>
      </c>
      <c r="C22" s="2"/>
      <c r="D22" s="86">
        <f>SUM(D20:D21)</f>
        <v>259317024</v>
      </c>
      <c r="E22" s="3"/>
      <c r="F22" s="86">
        <f>SUM(F20:F21)</f>
        <v>313264404</v>
      </c>
      <c r="G22" s="3"/>
      <c r="H22" s="86">
        <f>SUM(H20:H21)</f>
        <v>259415616</v>
      </c>
      <c r="I22" s="3"/>
      <c r="J22" s="86">
        <f>SUM(J20:J21)</f>
        <v>264365074</v>
      </c>
      <c r="L22" s="131"/>
      <c r="M22" s="131"/>
      <c r="N22" s="140"/>
      <c r="O22" s="131"/>
      <c r="P22" s="131"/>
    </row>
    <row r="23" spans="1:16" ht="22.5" customHeight="1">
      <c r="A23" s="25" t="s">
        <v>18</v>
      </c>
      <c r="B23" s="4">
        <v>18</v>
      </c>
      <c r="C23" s="2"/>
      <c r="D23" s="37">
        <v>-53715827</v>
      </c>
      <c r="E23" s="1"/>
      <c r="F23" s="37">
        <v>-48637386</v>
      </c>
      <c r="G23" s="1"/>
      <c r="H23" s="37">
        <v>-53715827</v>
      </c>
      <c r="I23" s="1"/>
      <c r="J23" s="37">
        <v>-48637386</v>
      </c>
      <c r="L23" s="140"/>
      <c r="M23" s="140"/>
      <c r="N23" s="140"/>
      <c r="O23" s="140"/>
      <c r="P23" s="140"/>
    </row>
    <row r="24" spans="1:16" ht="22.5" customHeight="1">
      <c r="A24" s="10" t="s">
        <v>113</v>
      </c>
      <c r="C24" s="26"/>
      <c r="D24" s="33">
        <f>SUM(D22:D23)</f>
        <v>205601197</v>
      </c>
      <c r="E24" s="3"/>
      <c r="F24" s="33">
        <f>SUM(F22:F23)</f>
        <v>264627018</v>
      </c>
      <c r="G24" s="3"/>
      <c r="H24" s="33">
        <f>SUM(H22:H23)</f>
        <v>205699789</v>
      </c>
      <c r="I24" s="3"/>
      <c r="J24" s="33">
        <f>SUM(J22:J23)</f>
        <v>215727688</v>
      </c>
      <c r="L24" s="131"/>
      <c r="M24" s="131"/>
      <c r="N24" s="140"/>
      <c r="O24" s="131"/>
      <c r="P24" s="131"/>
    </row>
    <row r="25" spans="1:16" s="102" customFormat="1" ht="19" customHeight="1">
      <c r="A25" s="110"/>
      <c r="B25" s="110"/>
      <c r="C25" s="110"/>
      <c r="D25" s="110"/>
      <c r="E25" s="110"/>
      <c r="F25" s="110"/>
      <c r="L25" s="141"/>
      <c r="M25" s="141"/>
      <c r="N25" s="141"/>
      <c r="O25" s="141"/>
      <c r="P25" s="141"/>
    </row>
    <row r="26" spans="1:16" ht="22.5" customHeight="1">
      <c r="A26" s="10" t="s">
        <v>114</v>
      </c>
      <c r="D26" s="88"/>
      <c r="E26" s="89"/>
      <c r="F26" s="88"/>
      <c r="G26" s="89"/>
      <c r="H26" s="88"/>
      <c r="I26" s="89"/>
      <c r="J26" s="88"/>
      <c r="L26" s="140"/>
      <c r="M26" s="140"/>
      <c r="N26" s="140"/>
      <c r="O26" s="140"/>
      <c r="P26" s="140"/>
    </row>
    <row r="27" spans="1:16" ht="22.5" customHeight="1">
      <c r="A27" s="40" t="s">
        <v>115</v>
      </c>
      <c r="D27" s="88"/>
      <c r="E27" s="89"/>
      <c r="F27" s="88"/>
      <c r="G27" s="89"/>
      <c r="H27" s="88"/>
      <c r="I27" s="89"/>
      <c r="J27" s="88"/>
      <c r="L27" s="140"/>
      <c r="M27" s="140"/>
      <c r="N27" s="140"/>
      <c r="O27" s="140"/>
      <c r="P27" s="140"/>
    </row>
    <row r="28" spans="1:16" ht="22.5" customHeight="1">
      <c r="A28" s="40" t="s">
        <v>116</v>
      </c>
      <c r="D28" s="88"/>
      <c r="E28" s="89"/>
      <c r="F28" s="88"/>
      <c r="G28" s="89"/>
      <c r="H28" s="88"/>
      <c r="I28" s="89"/>
      <c r="J28" s="88"/>
      <c r="L28" s="140"/>
      <c r="M28" s="140"/>
      <c r="N28" s="140"/>
      <c r="O28" s="140"/>
      <c r="P28" s="140"/>
    </row>
    <row r="29" spans="1:16" ht="22.5" customHeight="1">
      <c r="A29" s="24" t="s">
        <v>117</v>
      </c>
      <c r="D29" s="37">
        <f t="shared" ref="D29:D30" si="0">L29</f>
        <v>0</v>
      </c>
      <c r="E29" s="1"/>
      <c r="F29" s="37">
        <v>98050</v>
      </c>
      <c r="G29" s="1"/>
      <c r="H29" s="37">
        <f t="shared" ref="H29:H30" si="1">O29</f>
        <v>0</v>
      </c>
      <c r="I29" s="1"/>
      <c r="J29" s="37">
        <v>98050</v>
      </c>
      <c r="L29" s="140"/>
      <c r="M29" s="140"/>
      <c r="N29" s="140"/>
      <c r="O29" s="140"/>
      <c r="P29" s="140"/>
    </row>
    <row r="30" spans="1:16" ht="43">
      <c r="A30" s="127" t="s">
        <v>118</v>
      </c>
      <c r="D30" s="45">
        <f t="shared" si="0"/>
        <v>0</v>
      </c>
      <c r="E30" s="1"/>
      <c r="F30" s="45">
        <v>-19610</v>
      </c>
      <c r="G30" s="1"/>
      <c r="H30" s="45">
        <f t="shared" si="1"/>
        <v>0</v>
      </c>
      <c r="I30" s="1"/>
      <c r="J30" s="45">
        <v>-19610</v>
      </c>
      <c r="L30" s="140"/>
      <c r="M30" s="140"/>
      <c r="N30" s="140"/>
      <c r="O30" s="140"/>
      <c r="P30" s="140"/>
    </row>
    <row r="31" spans="1:16" ht="22.5" customHeight="1">
      <c r="A31" s="10" t="s">
        <v>119</v>
      </c>
      <c r="D31" s="88"/>
      <c r="E31" s="89"/>
      <c r="F31" s="88"/>
      <c r="G31" s="1"/>
      <c r="H31" s="88"/>
      <c r="I31" s="1"/>
      <c r="J31" s="88"/>
      <c r="L31" s="140"/>
      <c r="M31" s="140"/>
      <c r="N31" s="140"/>
      <c r="O31" s="140"/>
      <c r="P31" s="140"/>
    </row>
    <row r="32" spans="1:16" ht="22.5" customHeight="1">
      <c r="A32" s="10" t="s">
        <v>120</v>
      </c>
      <c r="D32" s="84">
        <f>SUM(D29:D31)</f>
        <v>0</v>
      </c>
      <c r="E32" s="21"/>
      <c r="F32" s="84">
        <f>SUM(F29:F31)</f>
        <v>78440</v>
      </c>
      <c r="G32" s="1"/>
      <c r="H32" s="84">
        <f t="shared" ref="H32" si="2">SUM(H29:H31)</f>
        <v>0</v>
      </c>
      <c r="I32" s="1"/>
      <c r="J32" s="84">
        <f t="shared" ref="J32" si="3">SUM(J29:J31)</f>
        <v>78440</v>
      </c>
      <c r="L32" s="131"/>
      <c r="M32" s="131"/>
      <c r="N32" s="140"/>
      <c r="O32" s="131"/>
      <c r="P32" s="131"/>
    </row>
    <row r="33" spans="1:16" ht="22.5" customHeight="1">
      <c r="A33" s="10" t="s">
        <v>121</v>
      </c>
      <c r="B33" s="15"/>
      <c r="C33" s="15"/>
      <c r="D33" s="84">
        <f>D32</f>
        <v>0</v>
      </c>
      <c r="E33" s="14"/>
      <c r="F33" s="84">
        <f>F32</f>
        <v>78440</v>
      </c>
      <c r="G33" s="1"/>
      <c r="H33" s="84">
        <f>H32</f>
        <v>0</v>
      </c>
      <c r="I33" s="1"/>
      <c r="J33" s="84">
        <f>J32</f>
        <v>78440</v>
      </c>
      <c r="L33" s="131"/>
      <c r="M33" s="131"/>
      <c r="N33" s="140"/>
      <c r="O33" s="131"/>
      <c r="P33" s="131"/>
    </row>
    <row r="34" spans="1:16" ht="22.5" customHeight="1" thickBot="1">
      <c r="A34" s="19" t="s">
        <v>122</v>
      </c>
      <c r="C34" s="4"/>
      <c r="D34" s="87">
        <f>D24+D33</f>
        <v>205601197</v>
      </c>
      <c r="E34" s="14"/>
      <c r="F34" s="87">
        <f>F24+F33</f>
        <v>264705458</v>
      </c>
      <c r="G34" s="14"/>
      <c r="H34" s="87">
        <f>H24+H33</f>
        <v>205699789</v>
      </c>
      <c r="I34" s="14"/>
      <c r="J34" s="87">
        <f>J24+J33</f>
        <v>215806128</v>
      </c>
      <c r="L34" s="131"/>
      <c r="M34" s="131"/>
      <c r="N34" s="140"/>
      <c r="O34" s="131"/>
      <c r="P34" s="131"/>
    </row>
    <row r="35" spans="1:16" s="102" customFormat="1" ht="19" customHeight="1" thickTop="1">
      <c r="A35" s="110"/>
      <c r="B35" s="110"/>
      <c r="C35" s="110"/>
      <c r="D35" s="110"/>
      <c r="E35" s="110"/>
      <c r="F35" s="110"/>
      <c r="L35" s="137"/>
      <c r="M35" s="137"/>
      <c r="N35" s="137"/>
      <c r="O35" s="137"/>
      <c r="P35" s="137"/>
    </row>
    <row r="36" spans="1:16" ht="22.5" customHeight="1" thickBot="1">
      <c r="A36" s="128" t="s">
        <v>123</v>
      </c>
      <c r="B36" s="4">
        <v>19</v>
      </c>
      <c r="C36" s="4"/>
      <c r="D36" s="111">
        <f>D24/'BS 7-9'!D75</f>
        <v>0.47411248705701775</v>
      </c>
      <c r="E36" s="14"/>
      <c r="F36" s="111">
        <f>F24/'BS 7-9'!F72</f>
        <v>0.61022491832312731</v>
      </c>
      <c r="G36" s="14"/>
      <c r="H36" s="111">
        <f>H24/'BS 7-9'!H75</f>
        <v>0.47433983835168908</v>
      </c>
      <c r="I36" s="14"/>
      <c r="J36" s="111">
        <f>J24/'BS 7-9'!J72</f>
        <v>0.49746398453478052</v>
      </c>
      <c r="L36" s="139"/>
      <c r="M36" s="139"/>
      <c r="N36" s="139"/>
      <c r="O36" s="139"/>
      <c r="P36" s="139"/>
    </row>
    <row r="37" spans="1:16" ht="22.5" customHeight="1" thickTop="1">
      <c r="A37" s="10"/>
      <c r="C37" s="2"/>
      <c r="D37" s="21"/>
      <c r="E37" s="21"/>
      <c r="F37" s="21"/>
      <c r="G37" s="3"/>
      <c r="H37" s="31"/>
      <c r="I37" s="3"/>
      <c r="J37" s="31"/>
      <c r="L37" s="139"/>
      <c r="M37" s="139"/>
      <c r="N37" s="139"/>
      <c r="O37" s="139"/>
      <c r="P37" s="139"/>
    </row>
    <row r="38" spans="1:16" ht="22.5" customHeight="1">
      <c r="F38" s="39"/>
      <c r="J38" s="39"/>
      <c r="L38" s="139"/>
      <c r="M38" s="139"/>
      <c r="N38" s="139"/>
      <c r="O38" s="139"/>
      <c r="P38" s="139"/>
    </row>
  </sheetData>
  <mergeCells count="9">
    <mergeCell ref="L4:M4"/>
    <mergeCell ref="O4:P4"/>
    <mergeCell ref="L6:M6"/>
    <mergeCell ref="O6:P6"/>
    <mergeCell ref="D7:J7"/>
    <mergeCell ref="D5:F5"/>
    <mergeCell ref="H5:J5"/>
    <mergeCell ref="D4:F4"/>
    <mergeCell ref="H4:J4"/>
  </mergeCells>
  <pageMargins left="0.8" right="0.7" top="0.48" bottom="0.5" header="0.5" footer="0.5"/>
  <pageSetup paperSize="9" scale="75" firstPageNumber="10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&amp;C&amp;P</oddFooter>
  </headerFooter>
  <ignoredErrors>
    <ignoredError sqref="D22:J22" formula="1"/>
    <ignoredError sqref="B9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7D01-7E4D-4889-A70F-0E1CEE6D4B46}">
  <sheetPr>
    <tabColor rgb="FFCCFF99"/>
    <pageSetUpPr fitToPage="1"/>
  </sheetPr>
  <dimension ref="A1:Q26"/>
  <sheetViews>
    <sheetView view="pageBreakPreview" zoomScale="80" zoomScaleNormal="90" zoomScaleSheetLayoutView="80" workbookViewId="0">
      <selection activeCell="N35" sqref="N35"/>
    </sheetView>
  </sheetViews>
  <sheetFormatPr defaultColWidth="9.09765625" defaultRowHeight="22.5" customHeight="1"/>
  <cols>
    <col min="1" max="1" width="55.59765625" style="5" customWidth="1"/>
    <col min="2" max="2" width="10.3984375" style="5" customWidth="1"/>
    <col min="3" max="3" width="1.09765625" style="5" customWidth="1"/>
    <col min="4" max="4" width="15.3984375" style="5" customWidth="1"/>
    <col min="5" max="5" width="1.09765625" style="5" customWidth="1"/>
    <col min="6" max="6" width="15.3984375" style="5" customWidth="1"/>
    <col min="7" max="7" width="1.09765625" style="5" customWidth="1"/>
    <col min="8" max="8" width="15.3984375" style="5" customWidth="1"/>
    <col min="9" max="9" width="1.09765625" style="5" customWidth="1"/>
    <col min="10" max="10" width="15.3984375" style="5" customWidth="1"/>
    <col min="11" max="11" width="1.09765625" style="5" customWidth="1"/>
    <col min="12" max="12" width="15.3984375" style="5" customWidth="1"/>
    <col min="13" max="13" width="1.09765625" style="5" customWidth="1"/>
    <col min="14" max="14" width="15.3984375" style="5" customWidth="1"/>
    <col min="15" max="15" width="1.09765625" style="5" customWidth="1"/>
    <col min="16" max="16" width="15.3984375" style="5" customWidth="1"/>
    <col min="17" max="16384" width="9.09765625" style="5"/>
  </cols>
  <sheetData>
    <row r="1" spans="1:16" ht="22.5" customHeight="1">
      <c r="A1" s="11" t="s">
        <v>35</v>
      </c>
      <c r="B1" s="16"/>
      <c r="C1" s="16"/>
      <c r="D1"/>
      <c r="E1"/>
      <c r="F1"/>
      <c r="G1"/>
      <c r="H1"/>
      <c r="I1"/>
      <c r="J1"/>
      <c r="K1"/>
      <c r="L1"/>
      <c r="M1"/>
      <c r="N1"/>
      <c r="O1"/>
    </row>
    <row r="2" spans="1:16" ht="22.5" customHeight="1">
      <c r="A2" s="20" t="s">
        <v>124</v>
      </c>
      <c r="B2" s="20"/>
      <c r="C2" s="20"/>
      <c r="D2" s="20"/>
      <c r="E2" s="23"/>
      <c r="F2"/>
      <c r="G2" s="23"/>
      <c r="H2"/>
      <c r="I2"/>
      <c r="J2"/>
      <c r="K2"/>
      <c r="L2"/>
      <c r="M2"/>
      <c r="N2"/>
      <c r="O2"/>
    </row>
    <row r="3" spans="1:16" ht="22.5" customHeight="1">
      <c r="A3" s="20"/>
      <c r="B3" s="20"/>
      <c r="C3" s="20"/>
      <c r="D3" s="20"/>
      <c r="E3" s="23"/>
      <c r="F3"/>
      <c r="G3" s="23"/>
      <c r="H3"/>
      <c r="I3"/>
      <c r="J3"/>
      <c r="K3"/>
      <c r="L3"/>
      <c r="M3"/>
      <c r="N3"/>
      <c r="O3"/>
    </row>
    <row r="4" spans="1:16" ht="21.75" customHeight="1">
      <c r="A4" s="2"/>
      <c r="B4" s="2"/>
      <c r="C4" s="2"/>
      <c r="D4" s="147" t="s">
        <v>125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6" ht="21.75" customHeight="1">
      <c r="A5" s="2"/>
      <c r="B5" s="2"/>
      <c r="C5" s="2"/>
      <c r="D5" s="38"/>
      <c r="E5" s="38"/>
      <c r="F5" s="38"/>
      <c r="G5" s="38"/>
      <c r="H5" s="38"/>
      <c r="I5" s="38"/>
      <c r="J5" s="38"/>
      <c r="K5" s="38"/>
      <c r="L5" s="38"/>
      <c r="M5" s="38"/>
      <c r="N5" s="26" t="s">
        <v>126</v>
      </c>
      <c r="O5" s="38"/>
      <c r="P5" s="38"/>
    </row>
    <row r="6" spans="1:16" ht="21.75" customHeight="1">
      <c r="A6" s="2"/>
      <c r="B6" s="2"/>
      <c r="C6" s="2"/>
      <c r="D6" s="38"/>
      <c r="E6" s="38"/>
      <c r="F6" s="38"/>
      <c r="G6" s="38"/>
      <c r="H6" s="38"/>
      <c r="I6" s="38"/>
      <c r="J6" s="38"/>
      <c r="K6" s="38"/>
      <c r="L6" s="38"/>
      <c r="M6" s="38"/>
      <c r="N6" s="26" t="s">
        <v>127</v>
      </c>
      <c r="O6" s="38"/>
      <c r="P6" s="38"/>
    </row>
    <row r="7" spans="1:16" ht="21.75" customHeight="1">
      <c r="D7" s="2"/>
      <c r="E7" s="2"/>
      <c r="G7" s="2"/>
      <c r="J7" s="153" t="s">
        <v>128</v>
      </c>
      <c r="K7" s="153"/>
      <c r="L7" s="153"/>
      <c r="M7" s="26"/>
      <c r="N7" s="112" t="s">
        <v>129</v>
      </c>
      <c r="O7" s="38"/>
      <c r="P7" s="2"/>
    </row>
    <row r="8" spans="1:16" ht="21.75" customHeight="1">
      <c r="D8" s="26" t="s">
        <v>130</v>
      </c>
      <c r="E8" s="2"/>
      <c r="F8" s="2"/>
      <c r="G8" s="2"/>
      <c r="H8" s="2" t="s">
        <v>131</v>
      </c>
      <c r="J8" s="26"/>
      <c r="N8" s="26" t="s">
        <v>132</v>
      </c>
      <c r="P8" s="2"/>
    </row>
    <row r="9" spans="1:16" ht="21.75" customHeight="1">
      <c r="D9" s="2" t="s">
        <v>133</v>
      </c>
      <c r="E9" s="2"/>
      <c r="F9" s="26" t="s">
        <v>134</v>
      </c>
      <c r="G9" s="2"/>
      <c r="H9" s="26" t="s">
        <v>135</v>
      </c>
      <c r="J9" s="26" t="s">
        <v>136</v>
      </c>
      <c r="K9" s="2"/>
      <c r="L9" s="2" t="s">
        <v>137</v>
      </c>
      <c r="M9" s="2"/>
      <c r="N9" s="26" t="s">
        <v>138</v>
      </c>
      <c r="O9" s="2"/>
      <c r="P9" s="43" t="s">
        <v>139</v>
      </c>
    </row>
    <row r="10" spans="1:16" ht="21.75" customHeight="1">
      <c r="B10" s="4" t="s">
        <v>3</v>
      </c>
      <c r="C10" s="4"/>
      <c r="D10" s="2" t="s">
        <v>140</v>
      </c>
      <c r="E10" s="2"/>
      <c r="F10" s="26" t="s">
        <v>141</v>
      </c>
      <c r="G10" s="2"/>
      <c r="H10" s="26" t="s">
        <v>142</v>
      </c>
      <c r="J10" s="26" t="s">
        <v>143</v>
      </c>
      <c r="K10" s="2"/>
      <c r="L10" s="26" t="s">
        <v>144</v>
      </c>
      <c r="M10" s="26"/>
      <c r="N10" s="26" t="s">
        <v>145</v>
      </c>
      <c r="O10" s="26"/>
      <c r="P10" s="43" t="s">
        <v>129</v>
      </c>
    </row>
    <row r="11" spans="1:16" ht="21.75" customHeight="1">
      <c r="B11" s="14"/>
      <c r="C11" s="14"/>
      <c r="D11" s="149" t="s">
        <v>40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</row>
    <row r="12" spans="1:16" ht="21.75" customHeight="1">
      <c r="A12" s="14" t="s">
        <v>146</v>
      </c>
      <c r="B12" s="14"/>
      <c r="C12" s="1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21.75" customHeight="1">
      <c r="A13" s="14" t="s">
        <v>147</v>
      </c>
      <c r="B13" s="83"/>
      <c r="C13" s="83"/>
      <c r="D13" s="31">
        <v>433654887</v>
      </c>
      <c r="E13" s="48"/>
      <c r="F13" s="31">
        <v>1384395054</v>
      </c>
      <c r="G13" s="48"/>
      <c r="H13" s="31">
        <v>26348514</v>
      </c>
      <c r="I13" s="48"/>
      <c r="J13" s="31">
        <v>43365489</v>
      </c>
      <c r="K13" s="48"/>
      <c r="L13" s="31">
        <v>796696668</v>
      </c>
      <c r="M13" s="31"/>
      <c r="N13" s="31">
        <v>-78440</v>
      </c>
      <c r="O13" s="31"/>
      <c r="P13" s="31">
        <f>SUM(D13:N13)</f>
        <v>2684382172</v>
      </c>
    </row>
    <row r="14" spans="1:16" ht="15" customHeight="1">
      <c r="A14" s="10"/>
      <c r="B14" s="10"/>
      <c r="C14" s="10"/>
      <c r="D14" s="42"/>
      <c r="E14" s="41"/>
      <c r="F14" s="41"/>
      <c r="G14" s="41"/>
      <c r="H14" s="41"/>
      <c r="I14" s="41"/>
      <c r="J14" s="41"/>
      <c r="K14" s="41"/>
      <c r="L14" s="27"/>
      <c r="M14" s="27"/>
      <c r="N14" s="27"/>
      <c r="O14" s="27"/>
    </row>
    <row r="15" spans="1:16" ht="21.75" customHeight="1">
      <c r="A15" s="14" t="s">
        <v>148</v>
      </c>
      <c r="B15" s="14"/>
      <c r="C15" s="14"/>
      <c r="D15" s="3"/>
      <c r="E15" s="41"/>
      <c r="F15" s="41"/>
      <c r="G15" s="41"/>
      <c r="H15" s="41"/>
      <c r="I15" s="41"/>
      <c r="J15" s="41"/>
      <c r="K15" s="41"/>
      <c r="L15" s="27"/>
      <c r="M15" s="27"/>
      <c r="N15" s="27"/>
      <c r="O15" s="27"/>
    </row>
    <row r="16" spans="1:16" ht="21.75" customHeight="1">
      <c r="A16" s="40" t="s">
        <v>149</v>
      </c>
      <c r="B16" s="24"/>
      <c r="C16" s="24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1"/>
    </row>
    <row r="17" spans="1:17" ht="21.75" customHeight="1">
      <c r="A17" s="25" t="s">
        <v>150</v>
      </c>
      <c r="B17" s="113">
        <v>20</v>
      </c>
      <c r="C17" s="24"/>
      <c r="D17" s="115">
        <v>0</v>
      </c>
      <c r="E17" s="116"/>
      <c r="F17" s="115">
        <v>0</v>
      </c>
      <c r="G17" s="116"/>
      <c r="H17" s="115">
        <v>0</v>
      </c>
      <c r="I17" s="29"/>
      <c r="J17" s="115">
        <v>0</v>
      </c>
      <c r="K17" s="42"/>
      <c r="L17" s="120">
        <v>-40546732</v>
      </c>
      <c r="M17" s="42"/>
      <c r="N17" s="115">
        <v>0</v>
      </c>
      <c r="O17" s="42"/>
      <c r="P17" s="37">
        <f>SUM(D17:N17)</f>
        <v>-40546732</v>
      </c>
    </row>
    <row r="18" spans="1:17" ht="21.75" customHeight="1">
      <c r="A18" s="114" t="s">
        <v>151</v>
      </c>
      <c r="B18" s="10"/>
      <c r="C18" s="10"/>
      <c r="D18" s="95">
        <f>SUM(D16:D17)</f>
        <v>0</v>
      </c>
      <c r="E18" s="3"/>
      <c r="F18" s="95">
        <f>SUM(F16:F17)</f>
        <v>0</v>
      </c>
      <c r="G18" s="3"/>
      <c r="H18" s="95">
        <f>SUM(H16:H17)</f>
        <v>0</v>
      </c>
      <c r="I18" s="3"/>
      <c r="J18" s="95">
        <f>SUM(J16:J17)</f>
        <v>0</v>
      </c>
      <c r="K18" s="3"/>
      <c r="L18" s="95">
        <f>SUM(L16:L17)</f>
        <v>-40546732</v>
      </c>
      <c r="M18" s="97"/>
      <c r="N18" s="95">
        <f>SUM(N16:N17)</f>
        <v>0</v>
      </c>
      <c r="O18" s="97"/>
      <c r="P18" s="95">
        <f>SUM(P16:P17)</f>
        <v>-40546732</v>
      </c>
    </row>
    <row r="19" spans="1:17" ht="15" customHeight="1">
      <c r="A19" s="14"/>
      <c r="B19" s="10"/>
      <c r="C19" s="10"/>
      <c r="D19" s="42"/>
      <c r="E19" s="41"/>
      <c r="F19" s="41"/>
      <c r="G19" s="41"/>
      <c r="H19" s="41"/>
      <c r="I19" s="41"/>
      <c r="J19" s="41"/>
      <c r="K19" s="41"/>
      <c r="L19" s="27"/>
      <c r="M19" s="27"/>
      <c r="N19" s="27"/>
      <c r="O19" s="27"/>
    </row>
    <row r="20" spans="1:17" ht="21.75" customHeight="1">
      <c r="A20" s="14" t="s">
        <v>152</v>
      </c>
      <c r="B20" s="14"/>
      <c r="C20" s="14"/>
      <c r="D20" s="3"/>
      <c r="E20" s="41"/>
      <c r="F20" s="41"/>
      <c r="G20" s="41"/>
      <c r="H20" s="41"/>
      <c r="I20" s="41"/>
      <c r="J20" s="41"/>
      <c r="K20" s="41"/>
      <c r="L20" s="27"/>
      <c r="M20" s="27"/>
      <c r="N20" s="27"/>
      <c r="O20" s="27"/>
    </row>
    <row r="21" spans="1:17" ht="21.75" customHeight="1">
      <c r="A21" s="24" t="s">
        <v>153</v>
      </c>
      <c r="B21" s="24"/>
      <c r="C21" s="24"/>
      <c r="D21" s="115">
        <v>0</v>
      </c>
      <c r="E21" s="42"/>
      <c r="F21" s="115">
        <v>0</v>
      </c>
      <c r="G21" s="42"/>
      <c r="H21" s="115">
        <v>0</v>
      </c>
      <c r="I21" s="42"/>
      <c r="J21" s="115">
        <v>0</v>
      </c>
      <c r="K21" s="42"/>
      <c r="L21" s="121">
        <f>'SOCI 10'!F24</f>
        <v>264627018</v>
      </c>
      <c r="M21" s="42"/>
      <c r="N21" s="115">
        <v>0</v>
      </c>
      <c r="O21" s="42"/>
      <c r="P21" s="37">
        <f>SUM(D21:N21)</f>
        <v>264627018</v>
      </c>
    </row>
    <row r="22" spans="1:17" ht="21.75" customHeight="1">
      <c r="A22" s="24" t="s">
        <v>154</v>
      </c>
      <c r="B22" s="24"/>
      <c r="C22" s="24"/>
      <c r="D22" s="115">
        <v>0</v>
      </c>
      <c r="E22" s="42"/>
      <c r="F22" s="115">
        <v>0</v>
      </c>
      <c r="G22" s="42"/>
      <c r="H22" s="115">
        <v>0</v>
      </c>
      <c r="I22" s="42"/>
      <c r="J22" s="115">
        <v>0</v>
      </c>
      <c r="K22" s="42"/>
      <c r="L22" s="42">
        <v>0</v>
      </c>
      <c r="M22" s="42"/>
      <c r="N22" s="42">
        <f>'SOCI 10'!F32</f>
        <v>78440</v>
      </c>
      <c r="O22" s="42"/>
      <c r="P22" s="37">
        <f>SUM(D22:N22)</f>
        <v>78440</v>
      </c>
    </row>
    <row r="23" spans="1:17" ht="21.75" customHeight="1">
      <c r="A23" s="10" t="s">
        <v>155</v>
      </c>
      <c r="B23" s="10"/>
      <c r="C23" s="10"/>
      <c r="D23" s="95">
        <f>SUM(D21:D22)</f>
        <v>0</v>
      </c>
      <c r="E23" s="3"/>
      <c r="F23" s="95">
        <f>SUM(F21:F22)</f>
        <v>0</v>
      </c>
      <c r="G23" s="3"/>
      <c r="H23" s="95">
        <f>SUM(H21:H22)</f>
        <v>0</v>
      </c>
      <c r="I23" s="3"/>
      <c r="J23" s="95">
        <f>SUM(J21:J22)</f>
        <v>0</v>
      </c>
      <c r="K23" s="3"/>
      <c r="L23" s="95">
        <f>SUM(L21:L22)</f>
        <v>264627018</v>
      </c>
      <c r="M23" s="97"/>
      <c r="N23" s="95">
        <f>SUM(N21:N22)</f>
        <v>78440</v>
      </c>
      <c r="O23" s="97"/>
      <c r="P23" s="95">
        <f>SUM(P21:P22)</f>
        <v>264705458</v>
      </c>
    </row>
    <row r="24" spans="1:17" ht="14.9" customHeight="1">
      <c r="A24" s="10"/>
      <c r="B24" s="10"/>
      <c r="C24" s="10"/>
      <c r="D24" s="42"/>
      <c r="E24" s="41"/>
      <c r="F24" s="41"/>
      <c r="G24" s="41"/>
      <c r="H24" s="41"/>
      <c r="I24" s="41"/>
      <c r="J24" s="41"/>
      <c r="K24" s="41"/>
      <c r="L24" s="27"/>
      <c r="M24" s="27"/>
      <c r="N24" s="27"/>
      <c r="O24" s="27"/>
    </row>
    <row r="25" spans="1:17" ht="21.75" customHeight="1" thickBot="1">
      <c r="A25" s="19" t="s">
        <v>156</v>
      </c>
      <c r="B25" s="19"/>
      <c r="C25" s="19"/>
      <c r="D25" s="34">
        <f>D13+D18+D23</f>
        <v>433654887</v>
      </c>
      <c r="E25" s="48"/>
      <c r="F25" s="34">
        <f>F13+F18+F23</f>
        <v>1384395054</v>
      </c>
      <c r="G25" s="48"/>
      <c r="H25" s="34">
        <f>H13+H18+H23</f>
        <v>26348514</v>
      </c>
      <c r="I25" s="48"/>
      <c r="J25" s="34">
        <f>J13+J18+J23</f>
        <v>43365489</v>
      </c>
      <c r="K25" s="48"/>
      <c r="L25" s="34">
        <f>L13+L18+L23</f>
        <v>1020776954</v>
      </c>
      <c r="M25" s="31"/>
      <c r="N25" s="34">
        <f>N13+N18+N23</f>
        <v>0</v>
      </c>
      <c r="O25" s="31"/>
      <c r="P25" s="34">
        <f>P13+P18+P23</f>
        <v>2908540898</v>
      </c>
      <c r="Q25" s="39"/>
    </row>
    <row r="26" spans="1:17" ht="22.5" customHeight="1" thickTop="1">
      <c r="D26" s="39"/>
      <c r="F26" s="39"/>
      <c r="H26" s="39"/>
      <c r="J26" s="39"/>
      <c r="L26" s="39"/>
      <c r="N26" s="39"/>
      <c r="P26" s="39"/>
    </row>
  </sheetData>
  <mergeCells count="3">
    <mergeCell ref="D4:P4"/>
    <mergeCell ref="J7:L7"/>
    <mergeCell ref="D11:P11"/>
  </mergeCells>
  <pageMargins left="0.8" right="0.7" top="0.48" bottom="0.5" header="0.5" footer="0.5"/>
  <pageSetup paperSize="9" scale="82" firstPageNumber="11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8EBC7-AE4B-4741-B23B-CED217F0514D}">
  <sheetPr>
    <tabColor rgb="FFCCFF99"/>
    <pageSetUpPr fitToPage="1"/>
  </sheetPr>
  <dimension ref="A1:O23"/>
  <sheetViews>
    <sheetView view="pageBreakPreview" zoomScale="80" zoomScaleNormal="90" zoomScaleSheetLayoutView="80" workbookViewId="0">
      <selection activeCell="L24" sqref="L24"/>
    </sheetView>
  </sheetViews>
  <sheetFormatPr defaultColWidth="9.09765625" defaultRowHeight="22.5" customHeight="1"/>
  <cols>
    <col min="1" max="1" width="55.59765625" style="5" customWidth="1"/>
    <col min="2" max="2" width="10.3984375" style="5" customWidth="1"/>
    <col min="3" max="3" width="1.09765625" style="5" customWidth="1"/>
    <col min="4" max="4" width="15.3984375" style="5" customWidth="1"/>
    <col min="5" max="5" width="1.09765625" style="5" customWidth="1"/>
    <col min="6" max="6" width="15.3984375" style="5" customWidth="1"/>
    <col min="7" max="7" width="1.09765625" style="5" customWidth="1"/>
    <col min="8" max="8" width="15.3984375" style="5" customWidth="1"/>
    <col min="9" max="9" width="1.09765625" style="5" customWidth="1"/>
    <col min="10" max="10" width="15.3984375" style="5" customWidth="1"/>
    <col min="11" max="11" width="1.09765625" style="5" customWidth="1"/>
    <col min="12" max="12" width="15.3984375" style="5" customWidth="1"/>
    <col min="13" max="13" width="1.09765625" style="5" customWidth="1"/>
    <col min="14" max="14" width="15.3984375" style="5" customWidth="1"/>
    <col min="15" max="16384" width="9.09765625" style="5"/>
  </cols>
  <sheetData>
    <row r="1" spans="1:14" ht="22.5" customHeight="1">
      <c r="A1" s="11" t="s">
        <v>35</v>
      </c>
      <c r="B1" s="16"/>
      <c r="C1" s="16"/>
      <c r="D1"/>
      <c r="E1"/>
      <c r="F1"/>
      <c r="G1"/>
      <c r="H1"/>
      <c r="I1"/>
      <c r="J1"/>
      <c r="K1"/>
      <c r="L1"/>
      <c r="M1"/>
    </row>
    <row r="2" spans="1:14" ht="22.5" customHeight="1">
      <c r="A2" s="20" t="s">
        <v>124</v>
      </c>
      <c r="B2" s="20"/>
      <c r="C2" s="20"/>
      <c r="D2" s="20"/>
      <c r="E2" s="23"/>
      <c r="F2"/>
      <c r="G2" s="23"/>
      <c r="H2"/>
      <c r="I2"/>
      <c r="J2"/>
      <c r="K2"/>
      <c r="L2"/>
      <c r="M2"/>
    </row>
    <row r="3" spans="1:14" ht="22.5" customHeight="1">
      <c r="A3" s="20"/>
      <c r="B3" s="20"/>
      <c r="C3" s="20"/>
      <c r="D3" s="20"/>
      <c r="E3" s="23"/>
      <c r="F3"/>
      <c r="G3" s="23"/>
      <c r="H3"/>
      <c r="I3"/>
      <c r="J3"/>
      <c r="K3"/>
      <c r="L3"/>
      <c r="M3"/>
    </row>
    <row r="4" spans="1:14" ht="21.75" customHeight="1">
      <c r="A4" s="2"/>
      <c r="B4" s="2"/>
      <c r="C4" s="2"/>
      <c r="D4" s="147" t="s">
        <v>125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</row>
    <row r="5" spans="1:14" ht="21.75" customHeight="1">
      <c r="D5" s="2"/>
      <c r="E5" s="2"/>
      <c r="G5" s="2"/>
      <c r="J5" s="153" t="s">
        <v>128</v>
      </c>
      <c r="K5" s="153"/>
      <c r="L5" s="153"/>
      <c r="M5" s="26"/>
      <c r="N5" s="2"/>
    </row>
    <row r="6" spans="1:14" ht="21.75" customHeight="1">
      <c r="D6" s="26" t="s">
        <v>130</v>
      </c>
      <c r="E6" s="2"/>
      <c r="F6" s="2"/>
      <c r="G6" s="2"/>
      <c r="H6" s="2" t="s">
        <v>131</v>
      </c>
      <c r="J6" s="26"/>
      <c r="N6" s="2"/>
    </row>
    <row r="7" spans="1:14" ht="21.75" customHeight="1">
      <c r="D7" s="2" t="s">
        <v>133</v>
      </c>
      <c r="E7" s="2"/>
      <c r="F7" s="26" t="s">
        <v>134</v>
      </c>
      <c r="G7" s="2"/>
      <c r="H7" s="26" t="s">
        <v>135</v>
      </c>
      <c r="J7" s="26" t="s">
        <v>136</v>
      </c>
      <c r="K7" s="2"/>
      <c r="L7" s="2" t="s">
        <v>137</v>
      </c>
      <c r="M7" s="2"/>
      <c r="N7" s="43" t="s">
        <v>139</v>
      </c>
    </row>
    <row r="8" spans="1:14" ht="21.75" customHeight="1">
      <c r="B8" s="4" t="s">
        <v>3</v>
      </c>
      <c r="C8" s="4"/>
      <c r="D8" s="2" t="s">
        <v>140</v>
      </c>
      <c r="E8" s="2"/>
      <c r="F8" s="26" t="s">
        <v>141</v>
      </c>
      <c r="G8" s="2"/>
      <c r="H8" s="26" t="s">
        <v>142</v>
      </c>
      <c r="J8" s="26" t="s">
        <v>143</v>
      </c>
      <c r="K8" s="2"/>
      <c r="L8" s="26" t="s">
        <v>144</v>
      </c>
      <c r="M8" s="26"/>
      <c r="N8" s="43" t="s">
        <v>129</v>
      </c>
    </row>
    <row r="9" spans="1:14" ht="21.75" customHeight="1">
      <c r="B9" s="14"/>
      <c r="C9" s="14"/>
      <c r="D9" s="149" t="s">
        <v>40</v>
      </c>
      <c r="E9" s="149"/>
      <c r="F9" s="149"/>
      <c r="G9" s="149"/>
      <c r="H9" s="149"/>
      <c r="I9" s="149"/>
      <c r="J9" s="149"/>
      <c r="K9" s="149"/>
      <c r="L9" s="149"/>
      <c r="M9" s="149"/>
      <c r="N9" s="149"/>
    </row>
    <row r="10" spans="1:14" ht="21.75" customHeight="1">
      <c r="A10" s="14" t="s">
        <v>157</v>
      </c>
      <c r="B10" s="14"/>
      <c r="C10" s="1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1.75" customHeight="1">
      <c r="A11" s="14" t="s">
        <v>158</v>
      </c>
      <c r="B11" s="83"/>
      <c r="C11" s="83"/>
      <c r="D11" s="31">
        <v>433654887</v>
      </c>
      <c r="E11" s="48"/>
      <c r="F11" s="31">
        <v>1384395054</v>
      </c>
      <c r="G11" s="48"/>
      <c r="H11" s="31">
        <v>26348514</v>
      </c>
      <c r="I11" s="48"/>
      <c r="J11" s="31">
        <v>43365489</v>
      </c>
      <c r="K11" s="48"/>
      <c r="L11" s="31">
        <v>1020776954</v>
      </c>
      <c r="M11" s="31"/>
      <c r="N11" s="31">
        <f>SUM(D11:M11)</f>
        <v>2908540898</v>
      </c>
    </row>
    <row r="12" spans="1:14" ht="15" customHeight="1">
      <c r="A12" s="10"/>
      <c r="B12" s="10"/>
      <c r="C12" s="10"/>
      <c r="D12" s="42"/>
      <c r="E12" s="41"/>
      <c r="F12" s="41"/>
      <c r="G12" s="41"/>
      <c r="H12" s="41"/>
      <c r="I12" s="41"/>
      <c r="J12" s="41"/>
      <c r="K12" s="41"/>
      <c r="L12" s="27"/>
      <c r="M12" s="27"/>
    </row>
    <row r="13" spans="1:14" ht="21.75" customHeight="1">
      <c r="A13" s="14" t="s">
        <v>148</v>
      </c>
      <c r="B13" s="14"/>
      <c r="C13" s="14"/>
      <c r="D13" s="3"/>
      <c r="E13" s="41"/>
      <c r="F13" s="41"/>
      <c r="G13" s="41"/>
      <c r="H13" s="41"/>
      <c r="I13" s="41"/>
      <c r="J13" s="41"/>
      <c r="K13" s="41"/>
      <c r="L13" s="27"/>
      <c r="M13" s="27"/>
    </row>
    <row r="14" spans="1:14" ht="21.75" customHeight="1">
      <c r="A14" s="40" t="s">
        <v>149</v>
      </c>
      <c r="B14" s="24"/>
      <c r="C14" s="24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1"/>
    </row>
    <row r="15" spans="1:14" ht="21.75" customHeight="1">
      <c r="A15" s="25" t="s">
        <v>150</v>
      </c>
      <c r="B15" s="113">
        <v>20</v>
      </c>
      <c r="C15" s="24"/>
      <c r="D15" s="115">
        <v>0</v>
      </c>
      <c r="E15" s="42"/>
      <c r="F15" s="115">
        <v>0</v>
      </c>
      <c r="G15" s="42"/>
      <c r="H15" s="115">
        <v>0</v>
      </c>
      <c r="I15" s="42"/>
      <c r="J15" s="115">
        <v>0</v>
      </c>
      <c r="K15" s="42"/>
      <c r="L15" s="120">
        <v>-63265829</v>
      </c>
      <c r="M15" s="42"/>
      <c r="N15" s="37">
        <f>SUM(D15:M15)</f>
        <v>-63265829</v>
      </c>
    </row>
    <row r="16" spans="1:14" ht="21.75" customHeight="1">
      <c r="A16" s="114" t="s">
        <v>151</v>
      </c>
      <c r="B16" s="10"/>
      <c r="C16" s="10"/>
      <c r="D16" s="95">
        <f>SUM(D14:D15)</f>
        <v>0</v>
      </c>
      <c r="E16" s="3"/>
      <c r="F16" s="95">
        <f>SUM(F14:F15)</f>
        <v>0</v>
      </c>
      <c r="G16" s="3"/>
      <c r="H16" s="95">
        <f>SUM(H14:H15)</f>
        <v>0</v>
      </c>
      <c r="I16" s="3"/>
      <c r="J16" s="95">
        <f>SUM(J14:J15)</f>
        <v>0</v>
      </c>
      <c r="K16" s="3"/>
      <c r="L16" s="95">
        <f>SUM(L14:L15)</f>
        <v>-63265829</v>
      </c>
      <c r="M16" s="97"/>
      <c r="N16" s="95">
        <f>SUM(N14:N15)</f>
        <v>-63265829</v>
      </c>
    </row>
    <row r="17" spans="1:15" ht="15" customHeight="1">
      <c r="A17" s="14"/>
      <c r="B17" s="10"/>
      <c r="C17" s="10"/>
      <c r="D17" s="42"/>
      <c r="E17" s="41"/>
      <c r="F17" s="41"/>
      <c r="G17" s="41"/>
      <c r="H17" s="41"/>
      <c r="I17" s="41"/>
      <c r="J17" s="41"/>
      <c r="K17" s="41"/>
      <c r="L17" s="27"/>
      <c r="M17" s="27"/>
    </row>
    <row r="18" spans="1:15" ht="21.75" customHeight="1">
      <c r="A18" s="14" t="s">
        <v>152</v>
      </c>
      <c r="B18" s="14"/>
      <c r="C18" s="14"/>
      <c r="D18" s="3"/>
      <c r="E18" s="41"/>
      <c r="F18" s="41"/>
      <c r="G18" s="41"/>
      <c r="H18" s="41"/>
      <c r="I18" s="41"/>
      <c r="J18" s="41"/>
      <c r="K18" s="41"/>
      <c r="L18" s="27"/>
      <c r="M18" s="27"/>
    </row>
    <row r="19" spans="1:15" ht="21.75" customHeight="1">
      <c r="A19" s="24" t="s">
        <v>153</v>
      </c>
      <c r="B19" s="24"/>
      <c r="C19" s="24"/>
      <c r="D19" s="115">
        <v>0</v>
      </c>
      <c r="E19" s="42"/>
      <c r="F19" s="115">
        <v>0</v>
      </c>
      <c r="G19" s="42"/>
      <c r="H19" s="115">
        <v>0</v>
      </c>
      <c r="I19" s="42"/>
      <c r="J19" s="115">
        <v>0</v>
      </c>
      <c r="K19" s="42"/>
      <c r="L19" s="121">
        <f>'SOCI 10'!D24</f>
        <v>205601197</v>
      </c>
      <c r="M19" s="42"/>
      <c r="N19" s="37">
        <f>SUM(D19:M19)</f>
        <v>205601197</v>
      </c>
    </row>
    <row r="20" spans="1:15" ht="21.75" customHeight="1">
      <c r="A20" s="10" t="s">
        <v>155</v>
      </c>
      <c r="B20" s="10"/>
      <c r="C20" s="10"/>
      <c r="D20" s="95">
        <f>SUM(D19:D19)</f>
        <v>0</v>
      </c>
      <c r="E20" s="3"/>
      <c r="F20" s="95">
        <f>SUM(F19:F19)</f>
        <v>0</v>
      </c>
      <c r="G20" s="3"/>
      <c r="H20" s="95">
        <f>SUM(H19:H19)</f>
        <v>0</v>
      </c>
      <c r="I20" s="3"/>
      <c r="J20" s="95">
        <f>SUM(J19:J19)</f>
        <v>0</v>
      </c>
      <c r="K20" s="3"/>
      <c r="L20" s="95">
        <f>SUM(L19:L19)</f>
        <v>205601197</v>
      </c>
      <c r="M20" s="97"/>
      <c r="N20" s="95">
        <f>SUM(N19:N19)</f>
        <v>205601197</v>
      </c>
    </row>
    <row r="21" spans="1:15" ht="14.9" customHeight="1">
      <c r="A21" s="10"/>
      <c r="B21" s="10"/>
      <c r="C21" s="10"/>
      <c r="D21" s="42"/>
      <c r="E21" s="41"/>
      <c r="F21" s="41"/>
      <c r="G21" s="41"/>
      <c r="H21" s="41"/>
      <c r="I21" s="41"/>
      <c r="J21" s="41"/>
      <c r="K21" s="41"/>
      <c r="L21" s="27"/>
      <c r="M21" s="27"/>
    </row>
    <row r="22" spans="1:15" ht="21.75" customHeight="1" thickBot="1">
      <c r="A22" s="19" t="s">
        <v>159</v>
      </c>
      <c r="B22" s="19"/>
      <c r="C22" s="19"/>
      <c r="D22" s="34">
        <f>D11+D16+D20</f>
        <v>433654887</v>
      </c>
      <c r="E22" s="48"/>
      <c r="F22" s="34">
        <f>F11+F16+F20</f>
        <v>1384395054</v>
      </c>
      <c r="G22" s="48"/>
      <c r="H22" s="34">
        <f>H11+H16+H20</f>
        <v>26348514</v>
      </c>
      <c r="I22" s="48"/>
      <c r="J22" s="34">
        <f>J11+J16+J20</f>
        <v>43365489</v>
      </c>
      <c r="K22" s="48"/>
      <c r="L22" s="34">
        <f>L11+L16+L20</f>
        <v>1163112322</v>
      </c>
      <c r="M22" s="31"/>
      <c r="N22" s="34">
        <f>N11+N16+N20</f>
        <v>3050876266</v>
      </c>
      <c r="O22" s="39"/>
    </row>
    <row r="23" spans="1:15" ht="22.5" customHeight="1" thickTop="1">
      <c r="D23" s="39"/>
      <c r="F23" s="39"/>
      <c r="H23" s="39"/>
      <c r="J23" s="39"/>
      <c r="L23" s="39"/>
      <c r="N23" s="39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90" firstPageNumber="12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9158-47AD-4458-A987-BFB6F9747F1D}">
  <sheetPr>
    <tabColor rgb="FFCCFF99"/>
    <pageSetUpPr fitToPage="1"/>
  </sheetPr>
  <dimension ref="A1:P27"/>
  <sheetViews>
    <sheetView view="pageBreakPreview" zoomScale="80" zoomScaleNormal="90" zoomScaleSheetLayoutView="80" workbookViewId="0">
      <selection activeCell="L24" sqref="L24"/>
    </sheetView>
  </sheetViews>
  <sheetFormatPr defaultColWidth="9.09765625" defaultRowHeight="22.5" customHeight="1"/>
  <cols>
    <col min="1" max="1" width="55.59765625" customWidth="1"/>
    <col min="2" max="2" width="10.3984375" style="17" customWidth="1"/>
    <col min="3" max="3" width="1.09765625" style="17" customWidth="1"/>
    <col min="4" max="4" width="15.3984375" customWidth="1"/>
    <col min="5" max="5" width="1.09765625" customWidth="1"/>
    <col min="6" max="6" width="15.3984375" customWidth="1"/>
    <col min="7" max="7" width="1.09765625" customWidth="1"/>
    <col min="8" max="8" width="15.3984375" customWidth="1"/>
    <col min="9" max="9" width="1.09765625" customWidth="1"/>
    <col min="10" max="10" width="15.3984375" customWidth="1"/>
    <col min="11" max="11" width="1.09765625" customWidth="1"/>
    <col min="12" max="12" width="15.3984375" customWidth="1"/>
    <col min="13" max="13" width="1.09765625" customWidth="1"/>
    <col min="14" max="14" width="15.3984375" customWidth="1"/>
    <col min="15" max="15" width="1.09765625" customWidth="1"/>
    <col min="16" max="16" width="15.3984375" customWidth="1"/>
  </cols>
  <sheetData>
    <row r="1" spans="1:16" ht="22.5" customHeight="1">
      <c r="A1" s="11" t="s">
        <v>35</v>
      </c>
      <c r="D1" s="17"/>
      <c r="L1" s="17"/>
    </row>
    <row r="2" spans="1:16" ht="22.5" customHeight="1">
      <c r="A2" s="13" t="s">
        <v>160</v>
      </c>
      <c r="B2" s="36"/>
      <c r="C2" s="36"/>
      <c r="D2" s="36" t="s">
        <v>161</v>
      </c>
      <c r="E2" s="23"/>
      <c r="F2" s="23" t="s">
        <v>162</v>
      </c>
      <c r="G2" s="23"/>
      <c r="H2" s="23" t="s">
        <v>162</v>
      </c>
      <c r="I2" s="23"/>
      <c r="L2" s="36" t="s">
        <v>161</v>
      </c>
    </row>
    <row r="3" spans="1:16" ht="22.5" customHeight="1">
      <c r="A3" s="13"/>
      <c r="B3" s="36"/>
      <c r="C3" s="36"/>
      <c r="D3" s="36"/>
      <c r="E3" s="23"/>
      <c r="F3" s="23"/>
      <c r="G3" s="23"/>
      <c r="H3" s="23"/>
      <c r="I3" s="23"/>
      <c r="L3" s="36"/>
    </row>
    <row r="4" spans="1:16" ht="21.75" customHeight="1">
      <c r="D4" s="147" t="s">
        <v>37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6" ht="21.75" customHeight="1">
      <c r="F5" s="38"/>
      <c r="G5" s="38"/>
      <c r="H5" s="38"/>
      <c r="I5" s="38"/>
      <c r="J5" s="38"/>
      <c r="K5" s="38"/>
      <c r="L5" s="38"/>
      <c r="M5" s="2"/>
      <c r="N5" s="26" t="s">
        <v>126</v>
      </c>
      <c r="O5" s="2"/>
      <c r="P5" s="38"/>
    </row>
    <row r="6" spans="1:16" ht="21.75" customHeight="1">
      <c r="F6" s="38"/>
      <c r="G6" s="38"/>
      <c r="H6" s="38"/>
      <c r="I6" s="38"/>
      <c r="J6" s="38"/>
      <c r="K6" s="38"/>
      <c r="L6" s="38"/>
      <c r="M6" s="2"/>
      <c r="N6" s="26" t="s">
        <v>127</v>
      </c>
      <c r="O6" s="2"/>
      <c r="P6" s="38"/>
    </row>
    <row r="7" spans="1:16" ht="21.75" customHeight="1">
      <c r="A7" s="23"/>
      <c r="F7" s="2"/>
      <c r="G7" s="2"/>
      <c r="H7" s="2"/>
      <c r="I7" s="2"/>
      <c r="J7" s="153" t="s">
        <v>128</v>
      </c>
      <c r="K7" s="153"/>
      <c r="L7" s="153"/>
      <c r="M7" s="26"/>
      <c r="N7" s="112" t="s">
        <v>129</v>
      </c>
      <c r="O7" s="2"/>
      <c r="P7" s="2"/>
    </row>
    <row r="8" spans="1:16" ht="21.75" customHeight="1">
      <c r="A8" s="23"/>
      <c r="D8" s="26" t="s">
        <v>130</v>
      </c>
      <c r="F8" s="2"/>
      <c r="G8" s="2"/>
      <c r="H8" s="2" t="s">
        <v>131</v>
      </c>
      <c r="I8" s="2"/>
      <c r="J8" s="26"/>
      <c r="K8" s="5"/>
      <c r="L8" s="5"/>
      <c r="M8" s="2"/>
      <c r="N8" s="26" t="s">
        <v>132</v>
      </c>
      <c r="O8" s="2"/>
      <c r="P8" s="26"/>
    </row>
    <row r="9" spans="1:16" s="102" customFormat="1" ht="21.5">
      <c r="A9" s="108"/>
      <c r="B9" s="109"/>
      <c r="C9" s="109"/>
      <c r="D9" s="2" t="s">
        <v>133</v>
      </c>
      <c r="E9" s="2"/>
      <c r="F9" s="26" t="s">
        <v>134</v>
      </c>
      <c r="G9" s="2"/>
      <c r="H9" s="26" t="s">
        <v>135</v>
      </c>
      <c r="I9" s="5"/>
      <c r="J9" s="26" t="s">
        <v>136</v>
      </c>
      <c r="K9" s="2"/>
      <c r="L9" s="2" t="s">
        <v>137</v>
      </c>
      <c r="M9" s="2"/>
      <c r="N9" s="26" t="s">
        <v>138</v>
      </c>
      <c r="O9" s="2"/>
      <c r="P9" s="43" t="s">
        <v>139</v>
      </c>
    </row>
    <row r="10" spans="1:16" ht="21.75" customHeight="1">
      <c r="A10" s="14"/>
      <c r="B10" s="4" t="s">
        <v>3</v>
      </c>
      <c r="C10" s="4"/>
      <c r="D10" s="2" t="s">
        <v>163</v>
      </c>
      <c r="F10" s="26" t="s">
        <v>141</v>
      </c>
      <c r="G10" s="2"/>
      <c r="H10" s="26" t="s">
        <v>142</v>
      </c>
      <c r="I10" s="2"/>
      <c r="J10" s="26" t="s">
        <v>143</v>
      </c>
      <c r="K10" s="2"/>
      <c r="L10" s="26" t="s">
        <v>144</v>
      </c>
      <c r="M10" s="2"/>
      <c r="N10" s="26" t="s">
        <v>145</v>
      </c>
      <c r="O10" s="2"/>
      <c r="P10" s="43" t="s">
        <v>129</v>
      </c>
    </row>
    <row r="11" spans="1:16" s="5" customFormat="1" ht="21.75" customHeight="1">
      <c r="B11" s="14"/>
      <c r="C11" s="14"/>
      <c r="D11" s="149" t="s">
        <v>40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</row>
    <row r="12" spans="1:16" s="5" customFormat="1" ht="21.75" customHeight="1">
      <c r="A12" s="14" t="s">
        <v>146</v>
      </c>
      <c r="B12" s="14"/>
      <c r="C12" s="1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s="5" customFormat="1" ht="21.75" customHeight="1">
      <c r="A13" s="14" t="s">
        <v>147</v>
      </c>
      <c r="B13" s="14"/>
      <c r="C13" s="14"/>
      <c r="D13" s="97">
        <v>433654887</v>
      </c>
      <c r="E13" s="3"/>
      <c r="F13" s="97">
        <v>1384395054</v>
      </c>
      <c r="G13" s="3"/>
      <c r="H13" s="97">
        <v>26348514</v>
      </c>
      <c r="I13" s="3"/>
      <c r="J13" s="97">
        <v>43365489</v>
      </c>
      <c r="K13" s="3"/>
      <c r="L13" s="97">
        <v>844650322</v>
      </c>
      <c r="M13" s="97"/>
      <c r="N13" s="97">
        <v>-78440</v>
      </c>
      <c r="O13" s="97"/>
      <c r="P13" s="31">
        <f>SUM(D13:N13)</f>
        <v>2732335826</v>
      </c>
    </row>
    <row r="14" spans="1:16" s="5" customFormat="1" ht="15" customHeight="1">
      <c r="A14" s="10"/>
      <c r="B14" s="10"/>
      <c r="C14" s="10"/>
      <c r="D14" s="42"/>
      <c r="E14" s="41"/>
      <c r="F14" s="41"/>
      <c r="G14" s="41"/>
      <c r="H14" s="41"/>
      <c r="I14" s="41"/>
      <c r="J14" s="41"/>
      <c r="K14" s="41"/>
      <c r="L14" s="27"/>
      <c r="M14" s="27"/>
      <c r="N14" s="27"/>
      <c r="O14" s="27"/>
    </row>
    <row r="15" spans="1:16" s="5" customFormat="1" ht="21.75" customHeight="1">
      <c r="A15" s="14" t="s">
        <v>148</v>
      </c>
      <c r="B15" s="14"/>
      <c r="C15" s="14"/>
      <c r="D15" s="3"/>
      <c r="E15" s="41"/>
      <c r="F15" s="41"/>
      <c r="G15" s="41"/>
      <c r="H15" s="41"/>
      <c r="I15" s="41"/>
      <c r="J15" s="41"/>
      <c r="K15" s="41"/>
      <c r="L15" s="27"/>
      <c r="M15" s="27"/>
      <c r="N15" s="27"/>
      <c r="O15" s="27"/>
    </row>
    <row r="16" spans="1:16" s="5" customFormat="1" ht="21.75" customHeight="1">
      <c r="A16" s="40" t="s">
        <v>149</v>
      </c>
      <c r="B16" s="24"/>
      <c r="C16" s="24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1"/>
    </row>
    <row r="17" spans="1:16" s="5" customFormat="1" ht="21.75" customHeight="1">
      <c r="A17" s="25" t="s">
        <v>150</v>
      </c>
      <c r="B17" s="113">
        <v>20</v>
      </c>
      <c r="C17" s="24"/>
      <c r="D17" s="115">
        <v>0</v>
      </c>
      <c r="E17" s="116"/>
      <c r="F17" s="115">
        <v>0</v>
      </c>
      <c r="G17" s="116"/>
      <c r="H17" s="115">
        <v>0</v>
      </c>
      <c r="I17" s="29"/>
      <c r="J17" s="115">
        <v>0</v>
      </c>
      <c r="K17" s="42"/>
      <c r="L17" s="37">
        <f>'SCE 11'!L17</f>
        <v>-40546732</v>
      </c>
      <c r="M17" s="42"/>
      <c r="N17" s="115">
        <v>0</v>
      </c>
      <c r="O17" s="42"/>
      <c r="P17" s="41">
        <f>SUM(D17:N17)</f>
        <v>-40546732</v>
      </c>
    </row>
    <row r="18" spans="1:16" s="5" customFormat="1" ht="21.75" customHeight="1">
      <c r="A18" s="114" t="s">
        <v>151</v>
      </c>
      <c r="B18" s="10"/>
      <c r="C18" s="10"/>
      <c r="D18" s="95">
        <f>SUM(D16:D17)</f>
        <v>0</v>
      </c>
      <c r="E18" s="3"/>
      <c r="F18" s="95">
        <f>SUM(F16:F17)</f>
        <v>0</v>
      </c>
      <c r="G18" s="3"/>
      <c r="H18" s="95">
        <f>SUM(H16:H17)</f>
        <v>0</v>
      </c>
      <c r="I18" s="3"/>
      <c r="J18" s="95">
        <f>SUM(J16:J17)</f>
        <v>0</v>
      </c>
      <c r="K18" s="3"/>
      <c r="L18" s="95">
        <f>SUM(L16:L17)</f>
        <v>-40546732</v>
      </c>
      <c r="M18" s="97"/>
      <c r="N18" s="95">
        <f>SUM(N16:N17)</f>
        <v>0</v>
      </c>
      <c r="O18" s="97"/>
      <c r="P18" s="95">
        <f>SUM(P16:P17)</f>
        <v>-40546732</v>
      </c>
    </row>
    <row r="19" spans="1:16" s="5" customFormat="1" ht="15" customHeight="1">
      <c r="A19" s="14"/>
      <c r="B19" s="10"/>
      <c r="C19" s="10"/>
      <c r="D19" s="42"/>
      <c r="E19" s="41"/>
      <c r="F19" s="41"/>
      <c r="G19" s="41"/>
      <c r="H19" s="41"/>
      <c r="I19" s="41"/>
      <c r="J19" s="41"/>
      <c r="K19" s="41"/>
      <c r="L19" s="27"/>
      <c r="M19" s="27"/>
      <c r="N19" s="27"/>
      <c r="O19" s="27"/>
    </row>
    <row r="20" spans="1:16" s="5" customFormat="1" ht="21.75" customHeight="1">
      <c r="A20" s="14" t="s">
        <v>152</v>
      </c>
      <c r="B20" s="14"/>
      <c r="C20" s="14"/>
      <c r="D20" s="3"/>
      <c r="E20" s="41"/>
      <c r="F20" s="41"/>
      <c r="G20" s="41"/>
      <c r="H20" s="41"/>
      <c r="I20" s="41"/>
      <c r="J20" s="41"/>
      <c r="K20" s="41"/>
      <c r="L20" s="27"/>
      <c r="M20" s="41"/>
      <c r="O20" s="41"/>
    </row>
    <row r="21" spans="1:16" s="5" customFormat="1" ht="21.75" customHeight="1">
      <c r="A21" s="24" t="s">
        <v>153</v>
      </c>
      <c r="B21"/>
      <c r="C21"/>
      <c r="D21" s="115">
        <v>0</v>
      </c>
      <c r="E21" s="42"/>
      <c r="F21" s="115">
        <v>0</v>
      </c>
      <c r="G21" s="42"/>
      <c r="H21" s="115">
        <v>0</v>
      </c>
      <c r="I21" s="42"/>
      <c r="J21" s="115">
        <v>0</v>
      </c>
      <c r="K21" s="42"/>
      <c r="L21" s="42">
        <f>'SOCI 10'!J24</f>
        <v>215727688</v>
      </c>
      <c r="M21" s="42"/>
      <c r="N21" s="115">
        <v>0</v>
      </c>
      <c r="O21" s="42"/>
      <c r="P21" s="41">
        <f>SUM(D21:N21)</f>
        <v>215727688</v>
      </c>
    </row>
    <row r="22" spans="1:16" s="5" customFormat="1" ht="21.75" customHeight="1">
      <c r="A22" s="24" t="s">
        <v>154</v>
      </c>
      <c r="B22" s="24"/>
      <c r="C22" s="24"/>
      <c r="D22" s="115">
        <v>0</v>
      </c>
      <c r="E22" s="42"/>
      <c r="F22" s="115">
        <v>0</v>
      </c>
      <c r="G22" s="42"/>
      <c r="H22" s="115">
        <v>0</v>
      </c>
      <c r="I22" s="42"/>
      <c r="J22" s="115">
        <v>0</v>
      </c>
      <c r="K22" s="42"/>
      <c r="L22" s="37">
        <v>0</v>
      </c>
      <c r="M22" s="42"/>
      <c r="N22" s="42">
        <f>'SOCI 10'!J32</f>
        <v>78440</v>
      </c>
      <c r="O22" s="42"/>
      <c r="P22" s="41">
        <f>SUM(D22:N22)</f>
        <v>78440</v>
      </c>
    </row>
    <row r="23" spans="1:16" s="5" customFormat="1" ht="21.75" customHeight="1">
      <c r="A23" s="10" t="s">
        <v>155</v>
      </c>
      <c r="B23" s="10"/>
      <c r="C23" s="10"/>
      <c r="D23" s="95">
        <f>SUM(D21:D22)</f>
        <v>0</v>
      </c>
      <c r="E23" s="3"/>
      <c r="F23" s="95">
        <f>SUM(F21:F22)</f>
        <v>0</v>
      </c>
      <c r="G23" s="3"/>
      <c r="H23" s="95">
        <f>SUM(H21:H22)</f>
        <v>0</v>
      </c>
      <c r="I23" s="3"/>
      <c r="J23" s="95">
        <f>SUM(J21:J22)</f>
        <v>0</v>
      </c>
      <c r="K23" s="3"/>
      <c r="L23" s="95">
        <f>SUM(L21:L22)</f>
        <v>215727688</v>
      </c>
      <c r="M23" s="3"/>
      <c r="N23" s="95">
        <f>SUM(N21:N22)</f>
        <v>78440</v>
      </c>
      <c r="O23" s="3"/>
      <c r="P23" s="95">
        <f>SUM(P21:P22)</f>
        <v>215806128</v>
      </c>
    </row>
    <row r="24" spans="1:16" s="5" customFormat="1" ht="11.9" customHeight="1">
      <c r="A24" s="10"/>
      <c r="B24" s="10"/>
      <c r="C24" s="10"/>
      <c r="D24" s="42"/>
      <c r="E24" s="41"/>
      <c r="F24" s="41"/>
      <c r="G24" s="41"/>
      <c r="H24" s="41"/>
      <c r="I24" s="41"/>
      <c r="J24" s="41"/>
      <c r="K24" s="41"/>
      <c r="L24" s="27"/>
      <c r="M24" s="41"/>
      <c r="O24" s="41"/>
    </row>
    <row r="25" spans="1:16" ht="21.75" customHeight="1" thickBot="1">
      <c r="A25" s="19" t="s">
        <v>156</v>
      </c>
      <c r="D25" s="34">
        <f>D13+D18+D23</f>
        <v>433654887</v>
      </c>
      <c r="E25" s="48"/>
      <c r="F25" s="34">
        <f>F13+F18+F23</f>
        <v>1384395054</v>
      </c>
      <c r="G25" s="48"/>
      <c r="H25" s="34">
        <f>H13+H18+H23</f>
        <v>26348514</v>
      </c>
      <c r="I25" s="48"/>
      <c r="J25" s="34">
        <f>J13+J18+J23</f>
        <v>43365489</v>
      </c>
      <c r="K25" s="48"/>
      <c r="L25" s="34">
        <f>L13+L18+L23</f>
        <v>1019831278</v>
      </c>
      <c r="M25" s="48"/>
      <c r="N25" s="34">
        <f>N13+N18+N23</f>
        <v>0</v>
      </c>
      <c r="O25" s="48"/>
      <c r="P25" s="34">
        <f>P13+P18+P23</f>
        <v>2907595222</v>
      </c>
    </row>
    <row r="26" spans="1:16" ht="22.5" customHeight="1" thickTop="1"/>
    <row r="27" spans="1:16" ht="22.5" customHeight="1">
      <c r="D27" s="41"/>
      <c r="F27" s="41"/>
      <c r="H27" s="41"/>
      <c r="J27" s="41"/>
      <c r="L27" s="41"/>
      <c r="N27" s="41"/>
      <c r="P27" s="41"/>
    </row>
  </sheetData>
  <mergeCells count="3">
    <mergeCell ref="D4:P4"/>
    <mergeCell ref="J7:L7"/>
    <mergeCell ref="D11:P11"/>
  </mergeCells>
  <pageMargins left="0.8" right="0.7" top="0.48" bottom="0.5" header="0.5" footer="0.5"/>
  <pageSetup paperSize="9" scale="82" firstPageNumber="13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F5EC6-A885-49CB-92F5-BE6045DDCCC3}">
  <sheetPr>
    <tabColor rgb="FFCCFF99"/>
    <pageSetUpPr fitToPage="1"/>
  </sheetPr>
  <dimension ref="A1:N24"/>
  <sheetViews>
    <sheetView view="pageBreakPreview" zoomScale="80" zoomScaleNormal="90" zoomScaleSheetLayoutView="80" workbookViewId="0">
      <selection activeCell="L24" sqref="L24"/>
    </sheetView>
  </sheetViews>
  <sheetFormatPr defaultColWidth="9.09765625" defaultRowHeight="22.5" customHeight="1"/>
  <cols>
    <col min="1" max="1" width="55.59765625" customWidth="1"/>
    <col min="2" max="2" width="10.3984375" style="17" customWidth="1"/>
    <col min="3" max="3" width="1.09765625" style="17" customWidth="1"/>
    <col min="4" max="4" width="15.3984375" customWidth="1"/>
    <col min="5" max="5" width="1.09765625" customWidth="1"/>
    <col min="6" max="6" width="15.3984375" customWidth="1"/>
    <col min="7" max="7" width="1.09765625" customWidth="1"/>
    <col min="8" max="8" width="15.3984375" customWidth="1"/>
    <col min="9" max="9" width="1.09765625" customWidth="1"/>
    <col min="10" max="10" width="15.3984375" customWidth="1"/>
    <col min="11" max="11" width="1.09765625" customWidth="1"/>
    <col min="12" max="12" width="15.3984375" customWidth="1"/>
    <col min="13" max="13" width="1.09765625" customWidth="1"/>
    <col min="14" max="14" width="15.3984375" customWidth="1"/>
  </cols>
  <sheetData>
    <row r="1" spans="1:14" ht="22.5" customHeight="1">
      <c r="A1" s="11" t="s">
        <v>35</v>
      </c>
      <c r="D1" s="17"/>
      <c r="L1" s="17"/>
    </row>
    <row r="2" spans="1:14" ht="22.5" customHeight="1">
      <c r="A2" s="13" t="s">
        <v>160</v>
      </c>
      <c r="B2" s="36"/>
      <c r="C2" s="36"/>
      <c r="D2" s="36" t="s">
        <v>161</v>
      </c>
      <c r="E2" s="23"/>
      <c r="F2" s="23" t="s">
        <v>162</v>
      </c>
      <c r="G2" s="23"/>
      <c r="H2" s="23" t="s">
        <v>162</v>
      </c>
      <c r="I2" s="23"/>
      <c r="L2" s="36" t="s">
        <v>161</v>
      </c>
    </row>
    <row r="3" spans="1:14" ht="22.5" customHeight="1">
      <c r="A3" s="13"/>
      <c r="B3" s="36"/>
      <c r="C3" s="36"/>
      <c r="D3" s="36"/>
      <c r="E3" s="23"/>
      <c r="F3" s="23"/>
      <c r="G3" s="23"/>
      <c r="H3" s="23"/>
      <c r="I3" s="23"/>
      <c r="L3" s="36"/>
    </row>
    <row r="4" spans="1:14" ht="21.75" customHeight="1">
      <c r="D4" s="147" t="s">
        <v>37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</row>
    <row r="5" spans="1:14" ht="21.75" customHeight="1">
      <c r="A5" s="23"/>
      <c r="F5" s="2"/>
      <c r="G5" s="2"/>
      <c r="H5" s="2"/>
      <c r="I5" s="2"/>
      <c r="J5" s="153" t="s">
        <v>128</v>
      </c>
      <c r="K5" s="153"/>
      <c r="L5" s="153"/>
      <c r="M5" s="26"/>
      <c r="N5" s="2"/>
    </row>
    <row r="6" spans="1:14" ht="21.75" customHeight="1">
      <c r="A6" s="23"/>
      <c r="D6" s="26" t="s">
        <v>130</v>
      </c>
      <c r="F6" s="2"/>
      <c r="G6" s="2"/>
      <c r="H6" s="2" t="s">
        <v>131</v>
      </c>
      <c r="I6" s="2"/>
      <c r="J6" s="26"/>
      <c r="K6" s="5"/>
      <c r="L6" s="5"/>
      <c r="M6" s="2"/>
      <c r="N6" s="26"/>
    </row>
    <row r="7" spans="1:14" s="102" customFormat="1" ht="21.5">
      <c r="A7" s="108"/>
      <c r="B7" s="109"/>
      <c r="C7" s="109"/>
      <c r="D7" s="2" t="s">
        <v>133</v>
      </c>
      <c r="E7" s="2"/>
      <c r="F7" s="26" t="s">
        <v>134</v>
      </c>
      <c r="G7" s="2"/>
      <c r="H7" s="26" t="s">
        <v>135</v>
      </c>
      <c r="I7" s="5"/>
      <c r="J7" s="26" t="s">
        <v>136</v>
      </c>
      <c r="K7" s="2"/>
      <c r="L7" s="2" t="s">
        <v>137</v>
      </c>
      <c r="M7" s="2"/>
      <c r="N7" s="43" t="s">
        <v>139</v>
      </c>
    </row>
    <row r="8" spans="1:14" ht="21.75" customHeight="1">
      <c r="A8" s="14"/>
      <c r="B8" s="4" t="s">
        <v>3</v>
      </c>
      <c r="C8" s="4"/>
      <c r="D8" s="2" t="s">
        <v>163</v>
      </c>
      <c r="F8" s="26" t="s">
        <v>141</v>
      </c>
      <c r="G8" s="2"/>
      <c r="H8" s="26" t="s">
        <v>142</v>
      </c>
      <c r="I8" s="2"/>
      <c r="J8" s="26" t="s">
        <v>143</v>
      </c>
      <c r="K8" s="2"/>
      <c r="L8" s="26" t="s">
        <v>144</v>
      </c>
      <c r="M8" s="2"/>
      <c r="N8" s="43" t="s">
        <v>129</v>
      </c>
    </row>
    <row r="9" spans="1:14" s="5" customFormat="1" ht="21.75" customHeight="1">
      <c r="B9" s="14"/>
      <c r="C9" s="14"/>
      <c r="D9" s="149" t="s">
        <v>40</v>
      </c>
      <c r="E9" s="149"/>
      <c r="F9" s="149"/>
      <c r="G9" s="149"/>
      <c r="H9" s="149"/>
      <c r="I9" s="149"/>
      <c r="J9" s="149"/>
      <c r="K9" s="149"/>
      <c r="L9" s="149"/>
      <c r="M9" s="149"/>
      <c r="N9" s="149"/>
    </row>
    <row r="10" spans="1:14" s="5" customFormat="1" ht="21.75" customHeight="1">
      <c r="A10" s="14" t="s">
        <v>157</v>
      </c>
      <c r="B10" s="14"/>
      <c r="C10" s="1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5" customFormat="1" ht="21.75" customHeight="1">
      <c r="A11" s="14" t="s">
        <v>158</v>
      </c>
      <c r="B11" s="14"/>
      <c r="C11" s="14"/>
      <c r="D11" s="97">
        <v>433654887</v>
      </c>
      <c r="E11" s="3"/>
      <c r="F11" s="97">
        <v>1384395054</v>
      </c>
      <c r="G11" s="3"/>
      <c r="H11" s="97">
        <v>26348514</v>
      </c>
      <c r="I11" s="3"/>
      <c r="J11" s="97">
        <v>43365489</v>
      </c>
      <c r="K11" s="3"/>
      <c r="L11" s="97">
        <v>1019831278</v>
      </c>
      <c r="M11" s="97"/>
      <c r="N11" s="31">
        <f>SUM(D11:M11)</f>
        <v>2907595222</v>
      </c>
    </row>
    <row r="12" spans="1:14" s="5" customFormat="1" ht="15" customHeight="1">
      <c r="A12" s="10"/>
      <c r="B12" s="10"/>
      <c r="C12" s="10"/>
      <c r="D12" s="42"/>
      <c r="E12" s="41"/>
      <c r="F12" s="41"/>
      <c r="G12" s="41"/>
      <c r="H12" s="41"/>
      <c r="I12" s="41"/>
      <c r="J12" s="41"/>
      <c r="K12" s="41"/>
      <c r="L12" s="27"/>
      <c r="M12" s="27"/>
    </row>
    <row r="13" spans="1:14" s="5" customFormat="1" ht="21.75" customHeight="1">
      <c r="A13" s="14" t="s">
        <v>148</v>
      </c>
      <c r="B13" s="14"/>
      <c r="C13" s="14"/>
      <c r="D13" s="3"/>
      <c r="E13" s="41"/>
      <c r="F13" s="41"/>
      <c r="G13" s="41"/>
      <c r="H13" s="41"/>
      <c r="I13" s="41"/>
      <c r="J13" s="41"/>
      <c r="K13" s="41"/>
      <c r="L13" s="27"/>
      <c r="M13" s="27"/>
    </row>
    <row r="14" spans="1:14" s="5" customFormat="1" ht="21.75" customHeight="1">
      <c r="A14" s="40" t="s">
        <v>149</v>
      </c>
      <c r="B14" s="24"/>
      <c r="C14" s="24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1"/>
    </row>
    <row r="15" spans="1:14" s="5" customFormat="1" ht="21.75" customHeight="1">
      <c r="A15" s="25" t="s">
        <v>150</v>
      </c>
      <c r="B15" s="113">
        <v>20</v>
      </c>
      <c r="C15" s="24"/>
      <c r="D15" s="115">
        <v>0</v>
      </c>
      <c r="E15" s="116"/>
      <c r="F15" s="115">
        <v>0</v>
      </c>
      <c r="G15" s="116"/>
      <c r="H15" s="115">
        <v>0</v>
      </c>
      <c r="I15" s="29"/>
      <c r="J15" s="115">
        <v>0</v>
      </c>
      <c r="K15" s="42"/>
      <c r="L15" s="37">
        <v>-63265829</v>
      </c>
      <c r="M15" s="42"/>
      <c r="N15" s="41">
        <f>SUM(D15:M15)</f>
        <v>-63265829</v>
      </c>
    </row>
    <row r="16" spans="1:14" s="5" customFormat="1" ht="21.75" customHeight="1">
      <c r="A16" s="114" t="s">
        <v>151</v>
      </c>
      <c r="B16" s="10"/>
      <c r="C16" s="10"/>
      <c r="D16" s="95">
        <f>SUM(D14:D15)</f>
        <v>0</v>
      </c>
      <c r="E16" s="3"/>
      <c r="F16" s="95">
        <f>SUM(F14:F15)</f>
        <v>0</v>
      </c>
      <c r="G16" s="3"/>
      <c r="H16" s="95">
        <f>SUM(H14:H15)</f>
        <v>0</v>
      </c>
      <c r="I16" s="3"/>
      <c r="J16" s="95">
        <f>SUM(J14:J15)</f>
        <v>0</v>
      </c>
      <c r="K16" s="3"/>
      <c r="L16" s="95">
        <f>SUM(L14:L15)</f>
        <v>-63265829</v>
      </c>
      <c r="M16" s="97"/>
      <c r="N16" s="95">
        <f>SUM(N14:N15)</f>
        <v>-63265829</v>
      </c>
    </row>
    <row r="17" spans="1:14" s="5" customFormat="1" ht="15" customHeight="1">
      <c r="A17" s="14"/>
      <c r="B17" s="10"/>
      <c r="C17" s="10"/>
      <c r="D17" s="42"/>
      <c r="E17" s="41"/>
      <c r="F17" s="41"/>
      <c r="G17" s="41"/>
      <c r="H17" s="41"/>
      <c r="I17" s="41"/>
      <c r="J17" s="41"/>
      <c r="K17" s="41"/>
      <c r="L17" s="27"/>
      <c r="M17" s="27"/>
    </row>
    <row r="18" spans="1:14" s="5" customFormat="1" ht="21.75" customHeight="1">
      <c r="A18" s="14" t="s">
        <v>152</v>
      </c>
      <c r="B18" s="14"/>
      <c r="C18" s="14"/>
      <c r="D18" s="3"/>
      <c r="E18" s="41"/>
      <c r="F18" s="41"/>
      <c r="G18" s="41"/>
      <c r="H18" s="41"/>
      <c r="I18" s="41"/>
      <c r="J18" s="41"/>
      <c r="K18" s="41"/>
      <c r="L18" s="27"/>
      <c r="M18" s="41"/>
    </row>
    <row r="19" spans="1:14" s="5" customFormat="1" ht="21.75" customHeight="1">
      <c r="A19" s="24" t="s">
        <v>153</v>
      </c>
      <c r="B19"/>
      <c r="C19"/>
      <c r="D19" s="115">
        <v>0</v>
      </c>
      <c r="E19" s="42"/>
      <c r="F19" s="115">
        <v>0</v>
      </c>
      <c r="G19" s="42"/>
      <c r="H19" s="115">
        <v>0</v>
      </c>
      <c r="I19" s="42"/>
      <c r="J19" s="115">
        <v>0</v>
      </c>
      <c r="K19" s="42"/>
      <c r="L19" s="42">
        <f>'SOCI 10'!H24</f>
        <v>205699789</v>
      </c>
      <c r="M19" s="42"/>
      <c r="N19" s="41">
        <f>SUM(D19:M19)</f>
        <v>205699789</v>
      </c>
    </row>
    <row r="20" spans="1:14" s="5" customFormat="1" ht="21.75" customHeight="1">
      <c r="A20" s="10" t="s">
        <v>155</v>
      </c>
      <c r="B20" s="10"/>
      <c r="C20" s="10"/>
      <c r="D20" s="95">
        <f>SUM(D19:D19)</f>
        <v>0</v>
      </c>
      <c r="E20" s="3"/>
      <c r="F20" s="95">
        <f>SUM(F19:F19)</f>
        <v>0</v>
      </c>
      <c r="G20" s="3"/>
      <c r="H20" s="95">
        <f>SUM(H19:H19)</f>
        <v>0</v>
      </c>
      <c r="I20" s="3"/>
      <c r="J20" s="95">
        <f>SUM(J19:J19)</f>
        <v>0</v>
      </c>
      <c r="K20" s="3"/>
      <c r="L20" s="95">
        <f>SUM(L19:L19)</f>
        <v>205699789</v>
      </c>
      <c r="M20" s="3"/>
      <c r="N20" s="95">
        <f>SUM(N19:N19)</f>
        <v>205699789</v>
      </c>
    </row>
    <row r="21" spans="1:14" s="5" customFormat="1" ht="11.9" customHeight="1">
      <c r="A21" s="10"/>
      <c r="B21" s="10"/>
      <c r="C21" s="10"/>
      <c r="D21" s="42"/>
      <c r="E21" s="41"/>
      <c r="F21" s="41"/>
      <c r="G21" s="41"/>
      <c r="H21" s="41"/>
      <c r="I21" s="41"/>
      <c r="J21" s="41"/>
      <c r="K21" s="41"/>
      <c r="L21" s="27"/>
      <c r="M21" s="41"/>
    </row>
    <row r="22" spans="1:14" ht="21.75" customHeight="1" thickBot="1">
      <c r="A22" s="19" t="s">
        <v>159</v>
      </c>
      <c r="D22" s="34">
        <f>D11+D16+D20</f>
        <v>433654887</v>
      </c>
      <c r="E22" s="48"/>
      <c r="F22" s="34">
        <f>F11+F16+F20</f>
        <v>1384395054</v>
      </c>
      <c r="G22" s="48"/>
      <c r="H22" s="34">
        <f>H11+H16+H20</f>
        <v>26348514</v>
      </c>
      <c r="I22" s="48"/>
      <c r="J22" s="34">
        <f>J11+J16+J20</f>
        <v>43365489</v>
      </c>
      <c r="K22" s="48"/>
      <c r="L22" s="34">
        <f>L11+L16+L20</f>
        <v>1162265238</v>
      </c>
      <c r="M22" s="48"/>
      <c r="N22" s="34">
        <f>N11+N16+N20</f>
        <v>3050029182</v>
      </c>
    </row>
    <row r="23" spans="1:14" ht="22.5" customHeight="1" thickTop="1"/>
    <row r="24" spans="1:14" ht="22.5" customHeight="1">
      <c r="D24" s="41"/>
      <c r="F24" s="41"/>
      <c r="H24" s="41"/>
      <c r="J24" s="41"/>
      <c r="L24" s="41"/>
      <c r="N24" s="4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90" firstPageNumber="14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CCFF99"/>
  </sheetPr>
  <dimension ref="A1:O91"/>
  <sheetViews>
    <sheetView tabSelected="1" view="pageBreakPreview" zoomScale="85" zoomScaleNormal="85" zoomScaleSheetLayoutView="85" workbookViewId="0"/>
  </sheetViews>
  <sheetFormatPr defaultColWidth="9.09765625" defaultRowHeight="21" customHeight="1"/>
  <cols>
    <col min="1" max="1" width="51.3984375" style="9" customWidth="1"/>
    <col min="2" max="2" width="10.09765625" style="9" customWidth="1"/>
    <col min="3" max="3" width="16" style="5" customWidth="1"/>
    <col min="4" max="4" width="1.3984375" style="5" customWidth="1"/>
    <col min="5" max="5" width="16" style="5" customWidth="1"/>
    <col min="6" max="6" width="1.3984375" style="5" customWidth="1"/>
    <col min="7" max="7" width="16" style="5" customWidth="1"/>
    <col min="8" max="8" width="1.3984375" style="5" customWidth="1"/>
    <col min="9" max="9" width="16" style="5" customWidth="1"/>
    <col min="10" max="10" width="9.09765625" style="5"/>
    <col min="11" max="12" width="15.59765625" style="129" bestFit="1" customWidth="1"/>
    <col min="13" max="13" width="2.69921875" style="5" customWidth="1"/>
    <col min="14" max="15" width="15.59765625" style="129" bestFit="1" customWidth="1"/>
    <col min="16" max="16384" width="9.09765625" style="5"/>
  </cols>
  <sheetData>
    <row r="1" spans="1:15" ht="22.4" customHeight="1">
      <c r="A1" s="11" t="s">
        <v>35</v>
      </c>
      <c r="B1" s="11"/>
      <c r="D1" s="8"/>
      <c r="F1" s="8"/>
      <c r="G1" s="8"/>
      <c r="H1" s="8"/>
      <c r="I1" s="8"/>
    </row>
    <row r="2" spans="1:15" ht="22.4" customHeight="1">
      <c r="A2" s="11" t="s">
        <v>164</v>
      </c>
      <c r="B2" s="11"/>
      <c r="D2" s="8"/>
      <c r="F2" s="8"/>
      <c r="G2" s="8"/>
      <c r="H2" s="8"/>
      <c r="I2" s="8"/>
    </row>
    <row r="3" spans="1:15" s="102" customFormat="1" ht="21.65" customHeight="1">
      <c r="A3" s="98"/>
      <c r="B3" s="98"/>
      <c r="C3" s="154" t="s">
        <v>165</v>
      </c>
      <c r="D3" s="154"/>
      <c r="E3" s="154"/>
      <c r="F3" s="154"/>
      <c r="G3" s="154"/>
      <c r="H3" s="154"/>
      <c r="I3" s="154"/>
      <c r="K3" s="130"/>
      <c r="L3" s="130"/>
      <c r="N3" s="130"/>
      <c r="O3" s="130"/>
    </row>
    <row r="4" spans="1:15" ht="21" customHeight="1">
      <c r="A4" s="11"/>
      <c r="B4" s="11"/>
      <c r="C4" s="147" t="s">
        <v>0</v>
      </c>
      <c r="D4" s="147"/>
      <c r="E4" s="147"/>
      <c r="F4" s="38"/>
      <c r="G4" s="147" t="s">
        <v>37</v>
      </c>
      <c r="H4" s="147"/>
      <c r="I4" s="147"/>
      <c r="K4" s="151"/>
      <c r="L4" s="151"/>
      <c r="M4" s="138"/>
      <c r="N4" s="151"/>
      <c r="O4" s="151"/>
    </row>
    <row r="5" spans="1:15" ht="21" customHeight="1">
      <c r="A5" s="11"/>
      <c r="B5" s="11"/>
      <c r="C5" s="148" t="s">
        <v>2</v>
      </c>
      <c r="D5" s="148"/>
      <c r="E5" s="148"/>
      <c r="F5" s="38"/>
      <c r="G5" s="148" t="s">
        <v>2</v>
      </c>
      <c r="H5" s="148"/>
      <c r="I5" s="148"/>
      <c r="K5" s="133"/>
      <c r="L5" s="133"/>
      <c r="M5" s="138"/>
      <c r="N5" s="133"/>
      <c r="O5" s="133"/>
    </row>
    <row r="6" spans="1:15" ht="21" customHeight="1">
      <c r="A6" s="11"/>
      <c r="B6" s="76" t="s">
        <v>3</v>
      </c>
      <c r="C6" s="26">
        <v>2567</v>
      </c>
      <c r="D6" s="2"/>
      <c r="E6" s="26">
        <v>2566</v>
      </c>
      <c r="F6" s="2"/>
      <c r="G6" s="26">
        <v>2567</v>
      </c>
      <c r="H6" s="2"/>
      <c r="I6" s="26">
        <v>2566</v>
      </c>
      <c r="K6" s="152"/>
      <c r="L6" s="152"/>
      <c r="M6" s="138"/>
      <c r="N6" s="152"/>
      <c r="O6" s="152"/>
    </row>
    <row r="7" spans="1:15" ht="19" customHeight="1">
      <c r="A7" s="11"/>
      <c r="B7" s="11"/>
      <c r="C7" s="149" t="s">
        <v>40</v>
      </c>
      <c r="D7" s="149"/>
      <c r="E7" s="149"/>
      <c r="F7" s="149"/>
      <c r="G7" s="149"/>
      <c r="H7" s="149"/>
      <c r="I7" s="149"/>
      <c r="K7" s="134"/>
      <c r="L7" s="134"/>
      <c r="M7" s="138"/>
      <c r="N7" s="134"/>
      <c r="O7" s="134"/>
    </row>
    <row r="8" spans="1:15" ht="21.75" customHeight="1">
      <c r="A8" s="7" t="s">
        <v>166</v>
      </c>
      <c r="B8" s="7"/>
      <c r="C8" s="22"/>
      <c r="D8" s="22"/>
      <c r="E8" s="22"/>
      <c r="F8" s="22"/>
      <c r="G8" s="22"/>
      <c r="H8" s="22"/>
      <c r="I8" s="22"/>
      <c r="K8" s="135"/>
      <c r="L8" s="135"/>
      <c r="M8" s="139"/>
      <c r="N8" s="135"/>
      <c r="O8" s="135"/>
    </row>
    <row r="9" spans="1:15" ht="21.75" customHeight="1">
      <c r="A9" s="24" t="s">
        <v>113</v>
      </c>
      <c r="B9" s="24"/>
      <c r="C9" s="37">
        <f>'SOCI 10'!D34</f>
        <v>205601197</v>
      </c>
      <c r="D9" s="27"/>
      <c r="E9" s="37">
        <v>264627018</v>
      </c>
      <c r="F9" s="37"/>
      <c r="G9" s="37">
        <f>'SOCI 10'!H34</f>
        <v>205699789</v>
      </c>
      <c r="H9" s="27"/>
      <c r="I9" s="37">
        <v>215727688</v>
      </c>
      <c r="K9" s="135"/>
      <c r="L9" s="135"/>
      <c r="M9" s="139"/>
      <c r="N9" s="135"/>
      <c r="O9" s="135"/>
    </row>
    <row r="10" spans="1:15" ht="21.75" customHeight="1">
      <c r="A10" s="12" t="s">
        <v>167</v>
      </c>
      <c r="B10" s="12"/>
      <c r="C10" s="37"/>
      <c r="D10" s="37"/>
      <c r="E10" s="37"/>
      <c r="F10" s="37"/>
      <c r="G10" s="37"/>
      <c r="H10" s="37"/>
      <c r="I10" s="37"/>
      <c r="K10" s="135"/>
      <c r="L10" s="135"/>
      <c r="M10" s="139"/>
      <c r="N10" s="135"/>
      <c r="O10" s="135"/>
    </row>
    <row r="11" spans="1:15" ht="21.75" customHeight="1">
      <c r="A11" s="24" t="s">
        <v>18</v>
      </c>
      <c r="B11" s="24"/>
      <c r="C11" s="37">
        <f>-'SOCI 10'!D23</f>
        <v>53715827</v>
      </c>
      <c r="D11" s="37"/>
      <c r="E11" s="37">
        <v>48637386</v>
      </c>
      <c r="F11" s="37"/>
      <c r="G11" s="37">
        <f>-'SOCI 10'!H23</f>
        <v>53715827</v>
      </c>
      <c r="H11" s="37"/>
      <c r="I11" s="37">
        <v>48637386</v>
      </c>
      <c r="K11" s="135"/>
      <c r="L11" s="135"/>
      <c r="M11" s="139"/>
      <c r="N11" s="135"/>
      <c r="O11" s="135"/>
    </row>
    <row r="12" spans="1:15" ht="21.75" customHeight="1">
      <c r="A12" s="24" t="s">
        <v>16</v>
      </c>
      <c r="B12" s="24"/>
      <c r="C12" s="37">
        <v>29591593</v>
      </c>
      <c r="D12" s="37"/>
      <c r="E12" s="37">
        <v>37226196</v>
      </c>
      <c r="F12" s="37"/>
      <c r="G12" s="27">
        <v>29591593</v>
      </c>
      <c r="H12" s="37"/>
      <c r="I12" s="27">
        <v>37226196</v>
      </c>
      <c r="K12" s="135"/>
      <c r="L12" s="135"/>
      <c r="M12" s="139"/>
      <c r="N12" s="135"/>
      <c r="O12" s="135"/>
    </row>
    <row r="13" spans="1:15" ht="21.75" customHeight="1">
      <c r="A13" s="25" t="s">
        <v>168</v>
      </c>
      <c r="B13" s="4">
        <v>17</v>
      </c>
      <c r="C13" s="27">
        <v>461452710</v>
      </c>
      <c r="D13" s="37"/>
      <c r="E13" s="27">
        <v>454099665</v>
      </c>
      <c r="F13" s="37"/>
      <c r="G13" s="27">
        <v>461452710</v>
      </c>
      <c r="H13" s="37"/>
      <c r="I13" s="27">
        <v>454099665</v>
      </c>
      <c r="K13" s="135"/>
      <c r="L13" s="135"/>
      <c r="M13" s="139"/>
      <c r="N13" s="135"/>
      <c r="O13" s="135"/>
    </row>
    <row r="14" spans="1:15" ht="21.75" customHeight="1">
      <c r="A14" t="s">
        <v>169</v>
      </c>
      <c r="B14"/>
      <c r="C14" s="27">
        <v>-13179277</v>
      </c>
      <c r="D14" s="124"/>
      <c r="E14" s="27">
        <v>2906229</v>
      </c>
      <c r="F14" s="124"/>
      <c r="G14" s="27">
        <v>-13179277</v>
      </c>
      <c r="H14" s="124"/>
      <c r="I14" s="27">
        <v>2906229</v>
      </c>
      <c r="K14" s="135"/>
      <c r="L14" s="135"/>
      <c r="M14" s="139"/>
      <c r="N14" s="135"/>
      <c r="O14" s="135"/>
    </row>
    <row r="15" spans="1:15" ht="21.75" customHeight="1">
      <c r="A15" s="25" t="s">
        <v>170</v>
      </c>
      <c r="B15" s="25"/>
      <c r="C15" s="27">
        <v>302702</v>
      </c>
      <c r="D15" s="37"/>
      <c r="E15" s="27">
        <v>874394</v>
      </c>
      <c r="F15" s="37"/>
      <c r="G15" s="27">
        <v>302702</v>
      </c>
      <c r="H15" s="37"/>
      <c r="I15" s="27">
        <v>874394</v>
      </c>
      <c r="K15" s="135"/>
      <c r="L15" s="135"/>
      <c r="M15" s="139"/>
      <c r="N15" s="135"/>
      <c r="O15" s="135"/>
    </row>
    <row r="16" spans="1:15" ht="21.75" customHeight="1">
      <c r="A16" s="25" t="s">
        <v>171</v>
      </c>
      <c r="B16" s="25"/>
      <c r="C16" s="27">
        <v>1126649</v>
      </c>
      <c r="D16" s="37"/>
      <c r="E16" s="27">
        <v>222544</v>
      </c>
      <c r="F16" s="37"/>
      <c r="G16" s="27">
        <v>1126649</v>
      </c>
      <c r="H16" s="37"/>
      <c r="I16" s="27">
        <v>222544</v>
      </c>
      <c r="K16" s="135"/>
      <c r="L16" s="135"/>
      <c r="M16" s="139"/>
      <c r="N16" s="135"/>
      <c r="O16" s="135"/>
    </row>
    <row r="17" spans="1:15" ht="21.75" customHeight="1">
      <c r="A17" s="25" t="s">
        <v>172</v>
      </c>
      <c r="B17"/>
      <c r="C17" s="27">
        <v>4299876</v>
      </c>
      <c r="D17" s="37"/>
      <c r="E17" s="27">
        <v>4290811</v>
      </c>
      <c r="F17" s="37"/>
      <c r="G17" s="27">
        <v>4299876</v>
      </c>
      <c r="H17" s="37"/>
      <c r="I17" s="27">
        <v>4290811</v>
      </c>
      <c r="K17" s="135"/>
      <c r="L17" s="135"/>
      <c r="M17" s="139"/>
      <c r="N17" s="135"/>
      <c r="O17" s="135"/>
    </row>
    <row r="18" spans="1:15" ht="21.75" customHeight="1">
      <c r="A18" s="25" t="s">
        <v>173</v>
      </c>
      <c r="B18" s="25"/>
      <c r="C18" s="27">
        <v>-772481</v>
      </c>
      <c r="D18" s="37"/>
      <c r="E18" s="27">
        <v>-450896</v>
      </c>
      <c r="F18" s="37"/>
      <c r="G18" s="27">
        <v>-772481</v>
      </c>
      <c r="H18" s="37"/>
      <c r="I18" s="27">
        <v>-450896</v>
      </c>
      <c r="K18" s="135"/>
      <c r="L18" s="135"/>
      <c r="M18" s="139"/>
      <c r="N18" s="135"/>
      <c r="O18" s="135"/>
    </row>
    <row r="19" spans="1:15" ht="21.75" customHeight="1">
      <c r="A19" s="25" t="s">
        <v>174</v>
      </c>
      <c r="B19" s="25"/>
      <c r="C19" s="27">
        <v>10230384</v>
      </c>
      <c r="D19" s="37"/>
      <c r="E19" s="27">
        <v>9188755</v>
      </c>
      <c r="F19" s="37"/>
      <c r="G19" s="27">
        <v>10230384</v>
      </c>
      <c r="H19" s="37"/>
      <c r="I19" s="27">
        <v>9188755</v>
      </c>
      <c r="K19" s="135"/>
      <c r="L19" s="135"/>
      <c r="M19" s="139"/>
      <c r="N19" s="135"/>
      <c r="O19" s="135"/>
    </row>
    <row r="20" spans="1:15" ht="21.75" customHeight="1">
      <c r="A20" s="25" t="s">
        <v>105</v>
      </c>
      <c r="B20" s="25"/>
      <c r="C20" s="27">
        <v>0</v>
      </c>
      <c r="D20" s="37"/>
      <c r="E20" s="27">
        <v>-63700000</v>
      </c>
      <c r="F20" s="37"/>
      <c r="G20" s="27">
        <v>0</v>
      </c>
      <c r="H20" s="37"/>
      <c r="I20" s="27">
        <v>-14700000</v>
      </c>
      <c r="K20" s="135"/>
      <c r="L20" s="135"/>
      <c r="M20" s="139"/>
      <c r="N20" s="135"/>
      <c r="O20" s="135"/>
    </row>
    <row r="21" spans="1:15" ht="21.75" customHeight="1">
      <c r="A21" t="s">
        <v>175</v>
      </c>
      <c r="B21" s="25"/>
      <c r="C21" s="27">
        <v>-3200892</v>
      </c>
      <c r="D21" s="37"/>
      <c r="E21" s="27">
        <v>-5291595</v>
      </c>
      <c r="F21" s="37"/>
      <c r="G21" s="125">
        <v>-3196614</v>
      </c>
      <c r="H21" s="37"/>
      <c r="I21" s="125">
        <v>-5287924</v>
      </c>
      <c r="K21" s="135"/>
      <c r="L21" s="135"/>
      <c r="M21" s="139"/>
      <c r="N21" s="135"/>
      <c r="O21" s="135"/>
    </row>
    <row r="22" spans="1:15" s="102" customFormat="1" ht="22.4" customHeight="1">
      <c r="A22" s="98"/>
      <c r="B22" s="98"/>
      <c r="C22" s="90">
        <f>SUM(C9:C21)</f>
        <v>749168288</v>
      </c>
      <c r="D22" s="37"/>
      <c r="E22" s="90">
        <f>SUM(E9:E21)</f>
        <v>752630507</v>
      </c>
      <c r="F22" s="37"/>
      <c r="G22" s="32">
        <f>SUM(G9:G21)</f>
        <v>749271158</v>
      </c>
      <c r="H22" s="37"/>
      <c r="I22" s="32">
        <f>SUM(I9:I21)</f>
        <v>752734848</v>
      </c>
      <c r="K22" s="115"/>
      <c r="L22" s="115"/>
      <c r="M22" s="137"/>
      <c r="N22" s="115"/>
      <c r="O22" s="115"/>
    </row>
    <row r="23" spans="1:15" ht="22.4" customHeight="1">
      <c r="A23" s="12" t="s">
        <v>176</v>
      </c>
      <c r="B23" s="12"/>
      <c r="K23" s="132"/>
      <c r="L23" s="132"/>
      <c r="M23" s="137"/>
      <c r="N23" s="132"/>
      <c r="O23" s="135"/>
    </row>
    <row r="24" spans="1:15" ht="21.75" customHeight="1">
      <c r="A24" s="24" t="s">
        <v>43</v>
      </c>
      <c r="B24" s="24"/>
      <c r="C24" s="37">
        <v>37212937</v>
      </c>
      <c r="D24" s="37"/>
      <c r="E24" s="37">
        <v>31293805</v>
      </c>
      <c r="F24" s="37"/>
      <c r="G24" s="37">
        <v>37212937</v>
      </c>
      <c r="H24" s="37"/>
      <c r="I24" s="37">
        <v>31293805</v>
      </c>
      <c r="K24" s="135"/>
      <c r="L24" s="135"/>
      <c r="M24" s="139"/>
      <c r="N24" s="135"/>
      <c r="O24" s="135"/>
    </row>
    <row r="25" spans="1:15" ht="21.75" customHeight="1">
      <c r="A25" s="9" t="s">
        <v>177</v>
      </c>
      <c r="C25" s="37">
        <v>-2508973</v>
      </c>
      <c r="D25" s="37"/>
      <c r="E25" s="37">
        <v>-882683</v>
      </c>
      <c r="F25" s="37"/>
      <c r="G25" s="37">
        <v>-2508973</v>
      </c>
      <c r="H25" s="37"/>
      <c r="I25" s="37">
        <v>-882683</v>
      </c>
      <c r="K25" s="135"/>
      <c r="L25" s="135"/>
      <c r="M25" s="139"/>
      <c r="N25" s="135"/>
      <c r="O25" s="135"/>
    </row>
    <row r="26" spans="1:15" ht="21.75" customHeight="1">
      <c r="A26" s="24" t="s">
        <v>178</v>
      </c>
      <c r="C26" s="37">
        <v>-9038401</v>
      </c>
      <c r="D26" s="27"/>
      <c r="E26" s="37">
        <v>671338</v>
      </c>
      <c r="F26" s="27"/>
      <c r="G26" s="37">
        <v>-9038401</v>
      </c>
      <c r="H26" s="27"/>
      <c r="I26" s="37">
        <v>671338</v>
      </c>
      <c r="K26" s="135"/>
      <c r="L26" s="135"/>
      <c r="M26" s="139"/>
      <c r="N26" s="135"/>
      <c r="O26" s="135"/>
    </row>
    <row r="27" spans="1:15" ht="21.75" customHeight="1">
      <c r="A27" s="24" t="s">
        <v>179</v>
      </c>
      <c r="C27" s="37">
        <v>-2004859</v>
      </c>
      <c r="D27" s="27"/>
      <c r="E27" s="37">
        <v>1200980</v>
      </c>
      <c r="F27" s="27"/>
      <c r="G27" s="37">
        <v>-2004859</v>
      </c>
      <c r="H27" s="37"/>
      <c r="I27" s="37">
        <v>1200980</v>
      </c>
      <c r="K27" s="135"/>
      <c r="L27" s="135"/>
      <c r="M27" s="139"/>
      <c r="N27" s="135"/>
      <c r="O27" s="135"/>
    </row>
    <row r="28" spans="1:15" ht="21.75" customHeight="1">
      <c r="A28" s="24" t="s">
        <v>48</v>
      </c>
      <c r="B28" s="24"/>
      <c r="C28" s="37">
        <v>-7763787</v>
      </c>
      <c r="D28" s="35"/>
      <c r="E28" s="37">
        <v>4563515</v>
      </c>
      <c r="F28" s="35"/>
      <c r="G28" s="37">
        <v>-7760782</v>
      </c>
      <c r="H28" s="35"/>
      <c r="I28" s="37">
        <v>4566345</v>
      </c>
      <c r="K28" s="135"/>
      <c r="L28" s="135"/>
      <c r="M28" s="139"/>
      <c r="N28" s="135"/>
      <c r="O28" s="135"/>
    </row>
    <row r="29" spans="1:15" ht="21.75" customHeight="1">
      <c r="A29" s="24" t="s">
        <v>57</v>
      </c>
      <c r="B29" s="24"/>
      <c r="C29" s="37">
        <v>-100735</v>
      </c>
      <c r="D29" s="35"/>
      <c r="E29" s="37">
        <v>-1074999</v>
      </c>
      <c r="F29" s="35"/>
      <c r="G29" s="37">
        <v>-100735</v>
      </c>
      <c r="H29" s="35"/>
      <c r="I29" s="37">
        <v>-1074999</v>
      </c>
      <c r="K29" s="135"/>
      <c r="L29" s="135"/>
      <c r="M29" s="139"/>
      <c r="N29" s="135"/>
      <c r="O29" s="135"/>
    </row>
    <row r="30" spans="1:15" ht="21.75" customHeight="1">
      <c r="A30" s="24" t="s">
        <v>58</v>
      </c>
      <c r="B30" s="24"/>
      <c r="C30" s="37">
        <v>-2852696</v>
      </c>
      <c r="D30" s="35"/>
      <c r="E30" s="37">
        <v>15059</v>
      </c>
      <c r="F30" s="35"/>
      <c r="G30" s="37">
        <v>-2852696</v>
      </c>
      <c r="H30" s="35"/>
      <c r="I30" s="37">
        <v>15059</v>
      </c>
      <c r="K30" s="135"/>
      <c r="L30" s="135"/>
      <c r="M30" s="139"/>
      <c r="N30" s="135"/>
      <c r="O30" s="135"/>
    </row>
    <row r="31" spans="1:15" ht="21.75" customHeight="1">
      <c r="A31" s="24" t="s">
        <v>180</v>
      </c>
      <c r="B31" s="24"/>
      <c r="C31" s="37">
        <v>-257016</v>
      </c>
      <c r="D31" s="35"/>
      <c r="E31" s="37">
        <v>389793</v>
      </c>
      <c r="F31" s="35"/>
      <c r="G31" s="37">
        <v>-257016</v>
      </c>
      <c r="H31" s="35"/>
      <c r="I31" s="37">
        <v>389941</v>
      </c>
      <c r="K31" s="135"/>
      <c r="L31" s="135"/>
      <c r="M31" s="139"/>
      <c r="N31" s="135"/>
      <c r="O31" s="135"/>
    </row>
    <row r="32" spans="1:15" ht="21.75" customHeight="1">
      <c r="A32" s="24" t="s">
        <v>67</v>
      </c>
      <c r="B32" s="24"/>
      <c r="C32" s="37">
        <v>23357051</v>
      </c>
      <c r="D32" s="35"/>
      <c r="E32" s="37">
        <v>9524974</v>
      </c>
      <c r="F32" s="35"/>
      <c r="G32" s="37">
        <v>23357670</v>
      </c>
      <c r="H32" s="35"/>
      <c r="I32" s="37">
        <v>9524594</v>
      </c>
      <c r="K32" s="135"/>
      <c r="L32" s="135"/>
      <c r="M32" s="139"/>
      <c r="N32" s="135"/>
      <c r="O32" s="135"/>
    </row>
    <row r="33" spans="1:15" ht="21.75" customHeight="1">
      <c r="A33" s="24" t="s">
        <v>181</v>
      </c>
      <c r="B33" s="24"/>
      <c r="C33" s="37">
        <v>-2180609</v>
      </c>
      <c r="D33" s="35"/>
      <c r="E33" s="37">
        <v>-9397765</v>
      </c>
      <c r="F33" s="35"/>
      <c r="G33" s="37">
        <v>-2180609</v>
      </c>
      <c r="H33" s="35"/>
      <c r="I33" s="37">
        <v>-9397765</v>
      </c>
      <c r="K33" s="135"/>
      <c r="L33" s="135"/>
      <c r="M33" s="139"/>
      <c r="N33" s="135"/>
      <c r="O33" s="135"/>
    </row>
    <row r="34" spans="1:15" ht="21.75" customHeight="1">
      <c r="A34" s="24" t="s">
        <v>74</v>
      </c>
      <c r="B34" s="24"/>
      <c r="C34" s="37">
        <v>-5076268</v>
      </c>
      <c r="D34" s="35"/>
      <c r="E34" s="37">
        <v>4698933</v>
      </c>
      <c r="F34" s="35"/>
      <c r="G34" s="37">
        <v>-5075796</v>
      </c>
      <c r="H34" s="35"/>
      <c r="I34" s="37">
        <v>4698722</v>
      </c>
      <c r="K34" s="135"/>
      <c r="L34" s="135"/>
      <c r="M34" s="139"/>
      <c r="N34" s="135"/>
      <c r="O34" s="135"/>
    </row>
    <row r="35" spans="1:15" customFormat="1" ht="21.75" customHeight="1">
      <c r="A35" s="24" t="s">
        <v>182</v>
      </c>
      <c r="B35" s="24"/>
      <c r="C35" s="90">
        <f>SUM(C22:C34)</f>
        <v>777954932</v>
      </c>
      <c r="D35" s="30"/>
      <c r="E35" s="90">
        <f>SUM(E22:E34)</f>
        <v>793633457</v>
      </c>
      <c r="F35" s="30"/>
      <c r="G35" s="90">
        <f>SUM(G22:G34)</f>
        <v>778061898</v>
      </c>
      <c r="H35" s="30"/>
      <c r="I35" s="90">
        <f>SUM(I22:I34)</f>
        <v>793740185</v>
      </c>
      <c r="K35" s="115"/>
      <c r="L35" s="115"/>
      <c r="M35" s="142"/>
      <c r="N35" s="115"/>
      <c r="O35" s="115"/>
    </row>
    <row r="36" spans="1:15" customFormat="1" ht="21.75" customHeight="1">
      <c r="A36" s="24" t="s">
        <v>183</v>
      </c>
      <c r="B36" s="24"/>
      <c r="C36" s="37">
        <v>-53941917</v>
      </c>
      <c r="D36" s="30"/>
      <c r="E36" s="37">
        <v>-46275789</v>
      </c>
      <c r="F36" s="30"/>
      <c r="G36" s="37">
        <v>-53941917</v>
      </c>
      <c r="H36" s="30"/>
      <c r="I36" s="37">
        <v>-46275789</v>
      </c>
      <c r="K36" s="143"/>
      <c r="L36" s="143"/>
      <c r="M36" s="142"/>
      <c r="N36" s="143"/>
      <c r="O36" s="143"/>
    </row>
    <row r="37" spans="1:15" customFormat="1" ht="21.75" customHeight="1">
      <c r="A37" s="24" t="s">
        <v>184</v>
      </c>
      <c r="B37" s="24"/>
      <c r="C37" s="37">
        <v>-5247007</v>
      </c>
      <c r="D37" s="30"/>
      <c r="E37" s="37">
        <v>0</v>
      </c>
      <c r="F37" s="30"/>
      <c r="G37" s="37">
        <v>-5247007</v>
      </c>
      <c r="H37" s="30"/>
      <c r="I37" s="37">
        <v>0</v>
      </c>
      <c r="K37" s="143"/>
      <c r="L37" s="143"/>
      <c r="M37" s="142"/>
      <c r="N37" s="143"/>
      <c r="O37" s="143"/>
    </row>
    <row r="38" spans="1:15" customFormat="1" ht="21.75" customHeight="1">
      <c r="A38" s="24" t="s">
        <v>185</v>
      </c>
      <c r="B38" s="24"/>
      <c r="C38" s="37">
        <v>5217546</v>
      </c>
      <c r="D38" s="30"/>
      <c r="E38" s="37">
        <v>0</v>
      </c>
      <c r="F38" s="30"/>
      <c r="G38" s="37">
        <v>5217546</v>
      </c>
      <c r="H38" s="30"/>
      <c r="I38" s="37">
        <v>0</v>
      </c>
      <c r="K38" s="143"/>
      <c r="L38" s="143"/>
      <c r="M38" s="142"/>
      <c r="N38" s="143"/>
      <c r="O38" s="143"/>
    </row>
    <row r="39" spans="1:15" ht="21.75" customHeight="1">
      <c r="A39" s="10" t="s">
        <v>186</v>
      </c>
      <c r="B39" s="10"/>
      <c r="C39" s="33">
        <f>SUM(C35:C38)</f>
        <v>723983554</v>
      </c>
      <c r="D39" s="31"/>
      <c r="E39" s="33">
        <f>SUM(E35:E38)</f>
        <v>747357668</v>
      </c>
      <c r="F39" s="31"/>
      <c r="G39" s="33">
        <f>SUM(G35:G38)</f>
        <v>724090520</v>
      </c>
      <c r="H39" s="31"/>
      <c r="I39" s="33">
        <f>SUM(I35:I38)</f>
        <v>747464396</v>
      </c>
      <c r="K39" s="131"/>
      <c r="L39" s="131"/>
      <c r="M39" s="139"/>
      <c r="N39" s="131"/>
      <c r="O39" s="131"/>
    </row>
    <row r="40" spans="1:15" ht="21.75" customHeight="1">
      <c r="A40" s="7"/>
      <c r="B40" s="7"/>
      <c r="C40" s="44"/>
      <c r="D40" s="27"/>
      <c r="E40" s="44"/>
      <c r="F40" s="27"/>
      <c r="G40" s="44"/>
      <c r="H40" s="27"/>
      <c r="I40" s="44"/>
      <c r="K40" s="135"/>
      <c r="L40" s="135"/>
      <c r="M40" s="139"/>
      <c r="N40" s="135"/>
      <c r="O40" s="135"/>
    </row>
    <row r="41" spans="1:15" ht="22.4" customHeight="1">
      <c r="A41" s="11" t="s">
        <v>35</v>
      </c>
      <c r="B41" s="11"/>
      <c r="C41" s="39"/>
      <c r="D41" s="77"/>
      <c r="E41" s="39"/>
      <c r="F41" s="77"/>
      <c r="G41" s="77"/>
      <c r="H41" s="77"/>
      <c r="I41" s="77"/>
      <c r="K41" s="135"/>
      <c r="L41" s="135"/>
      <c r="M41" s="139"/>
      <c r="N41" s="135"/>
      <c r="O41" s="135"/>
    </row>
    <row r="42" spans="1:15" ht="22.4" customHeight="1">
      <c r="A42" s="11" t="s">
        <v>164</v>
      </c>
      <c r="B42" s="11"/>
      <c r="C42" s="39"/>
      <c r="D42" s="77"/>
      <c r="E42" s="39"/>
      <c r="F42" s="77"/>
      <c r="G42" s="77"/>
      <c r="H42" s="77"/>
      <c r="I42" s="77"/>
      <c r="K42" s="135"/>
      <c r="L42" s="135"/>
      <c r="M42" s="139"/>
      <c r="N42" s="135"/>
      <c r="O42" s="135"/>
    </row>
    <row r="43" spans="1:15" ht="13.4" customHeight="1">
      <c r="A43" s="11"/>
      <c r="B43" s="11"/>
      <c r="C43" s="39"/>
      <c r="D43" s="77"/>
      <c r="E43" s="39"/>
      <c r="F43" s="77"/>
      <c r="G43" s="77"/>
      <c r="H43" s="77"/>
      <c r="I43" s="77"/>
      <c r="K43" s="135"/>
      <c r="L43" s="135"/>
      <c r="M43" s="139"/>
      <c r="N43" s="135"/>
      <c r="O43" s="135"/>
    </row>
    <row r="44" spans="1:15" ht="21" customHeight="1">
      <c r="A44" s="11"/>
      <c r="B44" s="11"/>
      <c r="C44" s="147" t="s">
        <v>0</v>
      </c>
      <c r="D44" s="147"/>
      <c r="E44" s="147"/>
      <c r="F44" s="38"/>
      <c r="G44" s="147" t="s">
        <v>37</v>
      </c>
      <c r="H44" s="147"/>
      <c r="I44" s="147"/>
      <c r="K44" s="151"/>
      <c r="L44" s="151"/>
      <c r="M44" s="138"/>
      <c r="N44" s="151"/>
      <c r="O44" s="151"/>
    </row>
    <row r="45" spans="1:15" ht="21" customHeight="1">
      <c r="A45" s="11"/>
      <c r="B45" s="11"/>
      <c r="C45" s="148" t="s">
        <v>2</v>
      </c>
      <c r="D45" s="148"/>
      <c r="E45" s="148"/>
      <c r="F45" s="38"/>
      <c r="G45" s="148" t="s">
        <v>2</v>
      </c>
      <c r="H45" s="148"/>
      <c r="I45" s="148"/>
      <c r="K45" s="133"/>
      <c r="L45" s="133"/>
      <c r="M45" s="138"/>
      <c r="N45" s="133"/>
      <c r="O45" s="133"/>
    </row>
    <row r="46" spans="1:15" ht="21" customHeight="1">
      <c r="A46" s="11"/>
      <c r="B46" s="76" t="s">
        <v>3</v>
      </c>
      <c r="C46" s="26">
        <v>2567</v>
      </c>
      <c r="D46" s="2"/>
      <c r="E46" s="26">
        <v>2566</v>
      </c>
      <c r="F46" s="2"/>
      <c r="G46" s="26">
        <v>2567</v>
      </c>
      <c r="H46" s="2"/>
      <c r="I46" s="26">
        <v>2566</v>
      </c>
      <c r="K46" s="152"/>
      <c r="L46" s="152"/>
      <c r="M46" s="138"/>
      <c r="N46" s="152"/>
      <c r="O46" s="152"/>
    </row>
    <row r="47" spans="1:15" ht="21" customHeight="1">
      <c r="A47" s="11"/>
      <c r="B47" s="11"/>
      <c r="C47" s="149" t="s">
        <v>40</v>
      </c>
      <c r="D47" s="149"/>
      <c r="E47" s="149"/>
      <c r="F47" s="149"/>
      <c r="G47" s="149"/>
      <c r="H47" s="149"/>
      <c r="I47" s="149"/>
      <c r="K47" s="134"/>
      <c r="L47" s="134"/>
      <c r="M47" s="138"/>
      <c r="N47" s="134"/>
      <c r="O47" s="134"/>
    </row>
    <row r="48" spans="1:15" ht="21.75" customHeight="1">
      <c r="A48" s="7" t="s">
        <v>187</v>
      </c>
      <c r="B48" s="7"/>
      <c r="C48" s="44"/>
      <c r="D48" s="27"/>
      <c r="E48" s="44"/>
      <c r="F48" s="27"/>
      <c r="G48" s="44"/>
      <c r="H48" s="27"/>
      <c r="I48" s="44"/>
      <c r="K48" s="135"/>
      <c r="L48" s="135"/>
      <c r="M48" s="139"/>
      <c r="N48" s="135"/>
      <c r="O48" s="135"/>
    </row>
    <row r="49" spans="1:15" ht="21.75" customHeight="1">
      <c r="A49" t="s">
        <v>188</v>
      </c>
      <c r="B49" s="4"/>
      <c r="C49" s="37">
        <v>3197382</v>
      </c>
      <c r="D49" s="27"/>
      <c r="E49" s="37">
        <v>737711</v>
      </c>
      <c r="F49" s="27"/>
      <c r="G49" s="37">
        <v>3197382</v>
      </c>
      <c r="H49" s="27"/>
      <c r="I49" s="37">
        <v>737711</v>
      </c>
      <c r="K49" s="135"/>
      <c r="L49" s="135"/>
      <c r="M49" s="139"/>
      <c r="N49" s="135"/>
      <c r="O49" s="135"/>
    </row>
    <row r="50" spans="1:15" ht="21.75" customHeight="1">
      <c r="A50" t="s">
        <v>189</v>
      </c>
      <c r="B50" s="4"/>
      <c r="C50" s="37">
        <v>-588249675</v>
      </c>
      <c r="D50" s="27"/>
      <c r="E50" s="37">
        <v>-384090211</v>
      </c>
      <c r="F50" s="27"/>
      <c r="G50" s="37">
        <v>-588249675</v>
      </c>
      <c r="H50" s="27"/>
      <c r="I50" s="37">
        <v>-384090211</v>
      </c>
      <c r="K50" s="135"/>
      <c r="L50" s="135"/>
      <c r="M50" s="139"/>
      <c r="N50" s="135"/>
      <c r="O50" s="135"/>
    </row>
    <row r="51" spans="1:15" ht="21.75" customHeight="1">
      <c r="A51" t="s">
        <v>190</v>
      </c>
      <c r="B51" s="4"/>
      <c r="C51" s="37">
        <v>-10573781</v>
      </c>
      <c r="D51" s="27"/>
      <c r="E51" s="37">
        <v>-3048415</v>
      </c>
      <c r="F51" s="27"/>
      <c r="G51" s="37">
        <v>-10573781</v>
      </c>
      <c r="H51" s="27"/>
      <c r="I51" s="37">
        <v>-3048415</v>
      </c>
      <c r="K51" s="135"/>
      <c r="L51" s="135"/>
      <c r="M51" s="139"/>
      <c r="N51" s="135"/>
      <c r="O51" s="135"/>
    </row>
    <row r="52" spans="1:15" ht="21" customHeight="1">
      <c r="A52" t="s">
        <v>191</v>
      </c>
      <c r="B52" s="4"/>
      <c r="C52" s="37">
        <v>-5682790</v>
      </c>
      <c r="D52" s="27"/>
      <c r="E52" s="37">
        <v>-5073600</v>
      </c>
      <c r="F52" s="27"/>
      <c r="G52" s="37">
        <v>-5682790</v>
      </c>
      <c r="H52" s="27"/>
      <c r="I52" s="37">
        <v>-5073600</v>
      </c>
      <c r="K52" s="135"/>
      <c r="L52" s="135"/>
      <c r="M52" s="139"/>
      <c r="N52" s="135"/>
      <c r="O52" s="135"/>
    </row>
    <row r="53" spans="1:15" ht="21" customHeight="1">
      <c r="A53" t="s">
        <v>52</v>
      </c>
      <c r="B53" s="4"/>
      <c r="C53" s="37">
        <v>0</v>
      </c>
      <c r="D53" s="27"/>
      <c r="E53" s="37">
        <v>-5000000</v>
      </c>
      <c r="F53" s="27"/>
      <c r="G53" s="37">
        <v>0</v>
      </c>
      <c r="H53" s="27"/>
      <c r="I53" s="37">
        <v>-5000000</v>
      </c>
      <c r="K53" s="135"/>
      <c r="L53" s="135"/>
      <c r="M53" s="139"/>
      <c r="N53" s="135"/>
      <c r="O53" s="135"/>
    </row>
    <row r="54" spans="1:15" ht="21" customHeight="1">
      <c r="A54" t="s">
        <v>192</v>
      </c>
      <c r="B54" s="4"/>
      <c r="C54" s="37"/>
      <c r="D54" s="27"/>
      <c r="E54" s="37"/>
      <c r="F54" s="27"/>
      <c r="G54" s="37"/>
      <c r="H54" s="27"/>
      <c r="I54" s="37"/>
      <c r="K54" s="135"/>
      <c r="L54" s="135"/>
      <c r="M54" s="139"/>
      <c r="N54" s="135"/>
      <c r="O54" s="135"/>
    </row>
    <row r="55" spans="1:15" ht="21" customHeight="1">
      <c r="A55" t="s">
        <v>193</v>
      </c>
      <c r="B55" s="4"/>
      <c r="C55" s="37">
        <v>0</v>
      </c>
      <c r="D55" s="27"/>
      <c r="E55" s="37">
        <v>149500000</v>
      </c>
      <c r="F55" s="27"/>
      <c r="G55" s="37">
        <v>0</v>
      </c>
      <c r="H55" s="27"/>
      <c r="I55" s="37">
        <v>149500000</v>
      </c>
      <c r="K55" s="135"/>
      <c r="L55" s="135"/>
      <c r="M55" s="139"/>
      <c r="N55" s="135"/>
      <c r="O55" s="135"/>
    </row>
    <row r="56" spans="1:15" ht="21.75" customHeight="1">
      <c r="A56" t="s">
        <v>175</v>
      </c>
      <c r="B56" s="4"/>
      <c r="C56" s="37">
        <v>3484141</v>
      </c>
      <c r="D56" s="27"/>
      <c r="E56" s="37">
        <v>4905236</v>
      </c>
      <c r="F56" s="27"/>
      <c r="G56" s="37">
        <v>3479863</v>
      </c>
      <c r="H56" s="27"/>
      <c r="I56" s="37">
        <v>4901565</v>
      </c>
      <c r="K56" s="135"/>
      <c r="L56" s="135"/>
      <c r="M56" s="139"/>
      <c r="N56" s="135"/>
      <c r="O56" s="135"/>
    </row>
    <row r="57" spans="1:15" ht="21.75" customHeight="1">
      <c r="A57" s="19" t="s">
        <v>194</v>
      </c>
      <c r="B57" s="19"/>
      <c r="C57" s="33">
        <f>SUM(C49:C56)</f>
        <v>-597824723</v>
      </c>
      <c r="D57" s="31"/>
      <c r="E57" s="33">
        <f>SUM(E49:E56)</f>
        <v>-242069279</v>
      </c>
      <c r="F57" s="31"/>
      <c r="G57" s="33">
        <f>SUM(G49:G56)</f>
        <v>-597829001</v>
      </c>
      <c r="H57" s="31"/>
      <c r="I57" s="33">
        <f>SUM(I49:I56)</f>
        <v>-242072950</v>
      </c>
      <c r="K57" s="131"/>
      <c r="L57" s="131"/>
      <c r="M57" s="139"/>
      <c r="N57" s="131"/>
      <c r="O57" s="131"/>
    </row>
    <row r="58" spans="1:15" ht="13.4" customHeight="1">
      <c r="A58" s="10"/>
      <c r="B58" s="10"/>
      <c r="C58" s="31"/>
      <c r="D58" s="31"/>
      <c r="E58" s="31"/>
      <c r="F58" s="31"/>
      <c r="G58" s="31"/>
      <c r="H58" s="31"/>
      <c r="I58" s="31"/>
      <c r="K58" s="135"/>
      <c r="L58" s="135"/>
      <c r="M58" s="139"/>
      <c r="N58" s="135"/>
      <c r="O58" s="135"/>
    </row>
    <row r="59" spans="1:15" ht="21.75" customHeight="1">
      <c r="A59" s="7" t="s">
        <v>195</v>
      </c>
      <c r="B59" s="7"/>
      <c r="C59" s="32"/>
      <c r="D59" s="37"/>
      <c r="E59" s="32"/>
      <c r="F59" s="37"/>
      <c r="G59" s="32"/>
      <c r="H59" s="37"/>
      <c r="I59" s="32"/>
      <c r="K59" s="135"/>
      <c r="L59" s="135"/>
      <c r="M59" s="139"/>
      <c r="N59" s="135"/>
      <c r="O59" s="135"/>
    </row>
    <row r="60" spans="1:15" ht="21.75" customHeight="1">
      <c r="A60" s="24" t="s">
        <v>196</v>
      </c>
      <c r="B60" s="7"/>
      <c r="C60" s="37">
        <v>0</v>
      </c>
      <c r="D60" s="37"/>
      <c r="E60" s="37">
        <v>63700000</v>
      </c>
      <c r="F60" s="37"/>
      <c r="G60" s="37">
        <v>0</v>
      </c>
      <c r="H60" s="37"/>
      <c r="I60" s="37">
        <v>63700000</v>
      </c>
      <c r="K60" s="135"/>
      <c r="L60" s="135"/>
      <c r="M60" s="139"/>
      <c r="N60" s="135"/>
      <c r="O60" s="135"/>
    </row>
    <row r="61" spans="1:15" ht="21.75" customHeight="1">
      <c r="A61" s="24" t="s">
        <v>197</v>
      </c>
      <c r="B61" s="7"/>
      <c r="C61" s="37">
        <v>-135000000</v>
      </c>
      <c r="D61" s="37"/>
      <c r="E61" s="37">
        <v>0</v>
      </c>
      <c r="F61" s="37"/>
      <c r="G61" s="37">
        <v>-135000000</v>
      </c>
      <c r="H61" s="37"/>
      <c r="I61" s="37">
        <v>0</v>
      </c>
      <c r="K61" s="135"/>
      <c r="L61" s="135"/>
      <c r="M61" s="139"/>
      <c r="N61" s="135"/>
      <c r="O61" s="135"/>
    </row>
    <row r="62" spans="1:15" ht="21.75" customHeight="1">
      <c r="A62" s="24" t="s">
        <v>198</v>
      </c>
      <c r="B62" s="7"/>
      <c r="C62" s="37">
        <v>135000000</v>
      </c>
      <c r="D62" s="37"/>
      <c r="E62" s="37">
        <v>0</v>
      </c>
      <c r="F62" s="37"/>
      <c r="G62" s="37">
        <v>135000000</v>
      </c>
      <c r="H62" s="37"/>
      <c r="I62" s="37">
        <v>0</v>
      </c>
      <c r="K62" s="135"/>
      <c r="L62" s="135"/>
      <c r="M62" s="139"/>
      <c r="N62" s="135"/>
      <c r="O62" s="135"/>
    </row>
    <row r="63" spans="1:15" ht="21.75" customHeight="1">
      <c r="A63" s="24" t="s">
        <v>199</v>
      </c>
      <c r="B63" s="7"/>
      <c r="C63" s="37">
        <v>-292068000</v>
      </c>
      <c r="D63" s="37"/>
      <c r="E63" s="37">
        <v>-306583000</v>
      </c>
      <c r="F63" s="37"/>
      <c r="G63" s="37">
        <v>-292068000</v>
      </c>
      <c r="H63" s="37"/>
      <c r="I63" s="37">
        <v>-306583000</v>
      </c>
      <c r="K63" s="135"/>
      <c r="L63" s="135"/>
      <c r="M63" s="139"/>
      <c r="N63" s="135"/>
      <c r="O63" s="135"/>
    </row>
    <row r="64" spans="1:15" ht="21.75" customHeight="1">
      <c r="A64" s="24" t="s">
        <v>200</v>
      </c>
      <c r="B64" s="7"/>
      <c r="C64" s="37">
        <v>205000000</v>
      </c>
      <c r="D64" s="37"/>
      <c r="E64" s="37">
        <v>100000000</v>
      </c>
      <c r="F64" s="37"/>
      <c r="G64" s="37">
        <v>205000000</v>
      </c>
      <c r="H64" s="37"/>
      <c r="I64" s="37">
        <v>100000000</v>
      </c>
      <c r="K64" s="135"/>
      <c r="L64" s="135"/>
      <c r="M64" s="139"/>
      <c r="N64" s="135"/>
      <c r="O64" s="135"/>
    </row>
    <row r="65" spans="1:15" ht="21.75" customHeight="1">
      <c r="A65" s="24" t="s">
        <v>201</v>
      </c>
      <c r="B65" s="7"/>
      <c r="C65" s="37">
        <v>-87789871</v>
      </c>
      <c r="D65" s="37"/>
      <c r="E65" s="37">
        <v>-80003364</v>
      </c>
      <c r="F65" s="37"/>
      <c r="G65" s="37">
        <v>-87789871</v>
      </c>
      <c r="H65" s="37"/>
      <c r="I65" s="37">
        <v>-80003364</v>
      </c>
      <c r="K65" s="135"/>
      <c r="L65" s="135"/>
      <c r="M65" s="139"/>
      <c r="N65" s="135"/>
      <c r="O65" s="135"/>
    </row>
    <row r="66" spans="1:15" ht="21.75" customHeight="1">
      <c r="A66" s="24" t="s">
        <v>212</v>
      </c>
      <c r="B66" s="7"/>
      <c r="C66" s="37">
        <v>-1850466</v>
      </c>
      <c r="D66" s="37"/>
      <c r="E66" s="37">
        <v>0</v>
      </c>
      <c r="F66" s="37"/>
      <c r="G66" s="37">
        <v>-1850466</v>
      </c>
      <c r="H66" s="37"/>
      <c r="I66" s="37">
        <v>0</v>
      </c>
      <c r="K66" s="135"/>
      <c r="L66" s="135"/>
      <c r="M66" s="139"/>
      <c r="N66" s="135"/>
      <c r="O66" s="135"/>
    </row>
    <row r="67" spans="1:15" ht="21.75" customHeight="1">
      <c r="A67" s="24" t="s">
        <v>202</v>
      </c>
      <c r="B67" s="7"/>
      <c r="C67" s="37">
        <v>-63259223</v>
      </c>
      <c r="D67" s="37"/>
      <c r="E67" s="37">
        <v>-40549289</v>
      </c>
      <c r="F67" s="37"/>
      <c r="G67" s="37">
        <v>-63259223</v>
      </c>
      <c r="H67" s="37"/>
      <c r="I67" s="37">
        <v>-40549289</v>
      </c>
      <c r="K67" s="135"/>
      <c r="L67" s="135"/>
      <c r="M67" s="139"/>
      <c r="N67" s="135"/>
      <c r="O67" s="135"/>
    </row>
    <row r="68" spans="1:15" ht="21.75" customHeight="1">
      <c r="A68" s="24" t="s">
        <v>203</v>
      </c>
      <c r="B68" s="7"/>
      <c r="C68" s="37">
        <v>-29562279</v>
      </c>
      <c r="D68" s="37"/>
      <c r="E68" s="37">
        <v>-36732033</v>
      </c>
      <c r="F68" s="37"/>
      <c r="G68" s="37">
        <v>-29562279</v>
      </c>
      <c r="H68" s="37"/>
      <c r="I68" s="37">
        <v>-36732033</v>
      </c>
      <c r="K68" s="135"/>
      <c r="L68" s="135"/>
      <c r="M68" s="139"/>
      <c r="N68" s="135"/>
      <c r="O68" s="135"/>
    </row>
    <row r="69" spans="1:15" ht="21.75" customHeight="1">
      <c r="A69" s="10" t="s">
        <v>204</v>
      </c>
      <c r="B69" s="10"/>
      <c r="C69" s="33">
        <f>SUM(C60:C68)</f>
        <v>-269529839</v>
      </c>
      <c r="D69" s="31"/>
      <c r="E69" s="33">
        <f>SUM(E60:E68)</f>
        <v>-300167686</v>
      </c>
      <c r="F69" s="31"/>
      <c r="G69" s="33">
        <f>SUM(G60:G68)</f>
        <v>-269529839</v>
      </c>
      <c r="H69" s="31"/>
      <c r="I69" s="33">
        <f>SUM(I60:I68)</f>
        <v>-300167686</v>
      </c>
      <c r="K69" s="131"/>
      <c r="L69" s="131"/>
      <c r="M69" s="139"/>
      <c r="N69" s="131"/>
      <c r="O69" s="131"/>
    </row>
    <row r="70" spans="1:15" ht="13.4" customHeight="1">
      <c r="A70" s="10"/>
      <c r="B70" s="10"/>
      <c r="C70" s="31"/>
      <c r="D70" s="31"/>
      <c r="E70" s="31"/>
      <c r="F70" s="31"/>
      <c r="G70" s="31"/>
      <c r="H70" s="31"/>
      <c r="I70" s="31"/>
      <c r="K70" s="135"/>
      <c r="L70" s="135"/>
      <c r="M70" s="139"/>
      <c r="N70" s="135"/>
      <c r="O70" s="135"/>
    </row>
    <row r="71" spans="1:15" ht="21.75" customHeight="1">
      <c r="A71" s="25" t="s">
        <v>205</v>
      </c>
      <c r="B71" s="19"/>
      <c r="K71" s="135"/>
      <c r="L71" s="135"/>
      <c r="M71" s="139"/>
      <c r="N71" s="135"/>
      <c r="O71" s="135"/>
    </row>
    <row r="72" spans="1:15" ht="21.75" customHeight="1">
      <c r="A72" s="25" t="s">
        <v>206</v>
      </c>
      <c r="B72" s="19"/>
      <c r="C72" s="37">
        <f>C69+C57+C39</f>
        <v>-143371008</v>
      </c>
      <c r="D72" s="37"/>
      <c r="E72" s="37">
        <f>E69+E57+E39</f>
        <v>205120703</v>
      </c>
      <c r="F72" s="37"/>
      <c r="G72" s="37">
        <f>G69+G57+G39</f>
        <v>-143268320</v>
      </c>
      <c r="H72" s="37"/>
      <c r="I72" s="37">
        <f>I69+I57+I39</f>
        <v>205223760</v>
      </c>
      <c r="K72" s="37"/>
      <c r="L72" s="37"/>
      <c r="M72" s="37"/>
      <c r="N72" s="37"/>
      <c r="O72" s="37"/>
    </row>
    <row r="73" spans="1:15" ht="21.75" customHeight="1">
      <c r="A73" s="25" t="s">
        <v>207</v>
      </c>
      <c r="B73" s="19"/>
      <c r="C73" s="31"/>
      <c r="D73" s="27"/>
      <c r="E73" s="31"/>
      <c r="F73" s="27"/>
      <c r="G73" s="31"/>
      <c r="H73" s="27"/>
      <c r="I73" s="31"/>
      <c r="K73" s="135"/>
      <c r="L73" s="135"/>
      <c r="M73" s="139"/>
      <c r="N73" s="135"/>
      <c r="O73" s="135"/>
    </row>
    <row r="74" spans="1:15" ht="21.75" customHeight="1">
      <c r="A74" s="25" t="s">
        <v>208</v>
      </c>
      <c r="B74" s="19"/>
      <c r="C74" s="45">
        <v>-1117861</v>
      </c>
      <c r="D74" s="37"/>
      <c r="E74" s="45">
        <v>-4637666</v>
      </c>
      <c r="F74" s="37"/>
      <c r="G74" s="45">
        <v>-1117861</v>
      </c>
      <c r="H74" s="37"/>
      <c r="I74" s="45">
        <v>-4637666</v>
      </c>
      <c r="K74" s="135"/>
      <c r="L74" s="135"/>
      <c r="M74" s="139"/>
      <c r="N74" s="135"/>
      <c r="O74" s="143"/>
    </row>
    <row r="75" spans="1:15" ht="21.75" customHeight="1">
      <c r="A75" s="19" t="s">
        <v>205</v>
      </c>
      <c r="B75" s="19"/>
      <c r="C75" s="31">
        <f>C72+C74</f>
        <v>-144488869</v>
      </c>
      <c r="D75" s="27"/>
      <c r="E75" s="86">
        <f>E72+E74</f>
        <v>200483037</v>
      </c>
      <c r="F75" s="27"/>
      <c r="G75" s="31">
        <f>G72+G74</f>
        <v>-144386181</v>
      </c>
      <c r="H75" s="27"/>
      <c r="I75" s="31">
        <f>I72+I74</f>
        <v>200586094</v>
      </c>
      <c r="K75" s="131"/>
      <c r="L75" s="131"/>
      <c r="M75" s="139"/>
      <c r="N75" s="131"/>
      <c r="O75" s="131"/>
    </row>
    <row r="76" spans="1:15" ht="21.75" customHeight="1">
      <c r="A76" s="24" t="s">
        <v>209</v>
      </c>
      <c r="B76" s="24"/>
      <c r="C76" s="79">
        <f>'BS 7-9'!F9</f>
        <v>399995117</v>
      </c>
      <c r="D76" s="30"/>
      <c r="E76" s="79">
        <v>199512080</v>
      </c>
      <c r="F76" s="30"/>
      <c r="G76" s="37">
        <f>'BS 7-9'!J9</f>
        <v>399046582</v>
      </c>
      <c r="H76" s="30"/>
      <c r="I76" s="37">
        <v>198460488</v>
      </c>
      <c r="K76" s="135"/>
      <c r="L76" s="135"/>
      <c r="M76" s="139"/>
      <c r="N76" s="135"/>
      <c r="O76" s="135"/>
    </row>
    <row r="77" spans="1:15" ht="21.75" customHeight="1" thickBot="1">
      <c r="A77" s="10" t="s">
        <v>210</v>
      </c>
      <c r="B77" s="4">
        <v>5</v>
      </c>
      <c r="C77" s="87">
        <f>SUM(C75:C76)</f>
        <v>255506248</v>
      </c>
      <c r="D77" s="31"/>
      <c r="E77" s="87">
        <f>SUM(E75:E76)</f>
        <v>399995117</v>
      </c>
      <c r="F77" s="31"/>
      <c r="G77" s="87">
        <f>SUM(G75:G76)</f>
        <v>254660401</v>
      </c>
      <c r="H77" s="31"/>
      <c r="I77" s="87">
        <f>SUM(I75:I76)</f>
        <v>399046582</v>
      </c>
      <c r="J77" s="39"/>
      <c r="K77" s="131"/>
      <c r="L77" s="131"/>
      <c r="M77" s="139"/>
      <c r="N77" s="131"/>
      <c r="O77" s="131"/>
    </row>
    <row r="78" spans="1:15" ht="18.649999999999999" customHeight="1" thickTop="1">
      <c r="A78" s="10"/>
      <c r="B78" s="10"/>
      <c r="C78" s="115"/>
      <c r="D78" s="37"/>
      <c r="E78" s="115"/>
      <c r="F78" s="37"/>
      <c r="G78" s="115"/>
      <c r="H78" s="37"/>
      <c r="I78" s="115"/>
    </row>
    <row r="79" spans="1:15" ht="21.75" customHeight="1">
      <c r="A79" s="7" t="s">
        <v>211</v>
      </c>
      <c r="B79" s="10"/>
      <c r="C79" s="31"/>
      <c r="D79" s="31"/>
      <c r="E79" s="31"/>
      <c r="F79" s="31"/>
      <c r="G79" s="31"/>
      <c r="H79" s="31"/>
      <c r="I79" s="31"/>
    </row>
    <row r="80" spans="1:15" ht="21.75" customHeight="1">
      <c r="A80" s="24" t="s">
        <v>218</v>
      </c>
      <c r="B80" s="10"/>
      <c r="C80" s="37"/>
      <c r="D80" s="37"/>
      <c r="E80" s="37"/>
      <c r="F80" s="37"/>
      <c r="G80" s="37"/>
      <c r="H80" s="37"/>
      <c r="I80" s="37"/>
    </row>
    <row r="81" spans="1:9" ht="21.75" customHeight="1">
      <c r="A81" s="24" t="s">
        <v>215</v>
      </c>
      <c r="B81" s="10"/>
      <c r="C81" s="37"/>
      <c r="D81" s="37"/>
      <c r="E81" s="37"/>
      <c r="F81" s="37"/>
      <c r="G81" s="37"/>
      <c r="H81" s="37"/>
      <c r="I81" s="37"/>
    </row>
    <row r="82" spans="1:9" ht="21.75" customHeight="1">
      <c r="A82" s="24"/>
      <c r="B82" s="10"/>
      <c r="C82" s="37"/>
      <c r="D82" s="37"/>
      <c r="E82" s="37"/>
      <c r="F82" s="37"/>
      <c r="G82" s="37"/>
      <c r="H82" s="37"/>
      <c r="I82" s="37"/>
    </row>
    <row r="83" spans="1:9" ht="21.75" customHeight="1">
      <c r="A83" s="24" t="s">
        <v>219</v>
      </c>
      <c r="B83" s="10"/>
      <c r="C83" s="37"/>
      <c r="D83" s="37"/>
      <c r="E83" s="37"/>
      <c r="F83" s="37"/>
      <c r="G83" s="37"/>
      <c r="H83" s="37"/>
      <c r="I83" s="37"/>
    </row>
    <row r="84" spans="1:9" ht="21.75" customHeight="1">
      <c r="A84" s="24" t="s">
        <v>216</v>
      </c>
      <c r="B84" s="10"/>
      <c r="C84" s="37"/>
      <c r="D84" s="37"/>
      <c r="E84" s="37"/>
      <c r="F84" s="37"/>
      <c r="G84" s="37"/>
      <c r="H84" s="37"/>
      <c r="I84" s="37"/>
    </row>
    <row r="85" spans="1:9" ht="21.75" customHeight="1">
      <c r="A85" s="24"/>
      <c r="B85" s="10"/>
      <c r="C85" s="37"/>
      <c r="D85" s="37"/>
      <c r="E85" s="37"/>
      <c r="F85" s="37"/>
      <c r="G85" s="37"/>
      <c r="H85" s="37"/>
      <c r="I85" s="37"/>
    </row>
    <row r="86" spans="1:9" ht="21" customHeight="1">
      <c r="A86" s="24" t="s">
        <v>213</v>
      </c>
      <c r="C86" s="37"/>
      <c r="D86" s="37"/>
      <c r="E86" s="37"/>
      <c r="F86" s="37"/>
      <c r="G86" s="37"/>
      <c r="H86" s="37"/>
      <c r="I86" s="37"/>
    </row>
    <row r="87" spans="1:9" ht="21" customHeight="1">
      <c r="A87" s="24" t="s">
        <v>217</v>
      </c>
      <c r="C87" s="37"/>
      <c r="D87" s="37"/>
      <c r="E87" s="37"/>
      <c r="F87" s="37"/>
      <c r="G87" s="37"/>
      <c r="H87" s="37"/>
      <c r="I87" s="37"/>
    </row>
    <row r="89" spans="1:9" ht="21" customHeight="1">
      <c r="A89" s="122"/>
      <c r="B89" s="122"/>
      <c r="C89" s="123"/>
      <c r="D89" s="96"/>
      <c r="E89" s="123"/>
      <c r="F89" s="96"/>
      <c r="G89" s="123"/>
      <c r="H89" s="96"/>
      <c r="I89" s="123"/>
    </row>
    <row r="91" spans="1:9" ht="21" customHeight="1">
      <c r="A91" s="24"/>
      <c r="F91" s="35"/>
      <c r="G91" s="30"/>
      <c r="H91" s="35"/>
      <c r="I91" s="30"/>
    </row>
  </sheetData>
  <mergeCells count="19">
    <mergeCell ref="K46:L46"/>
    <mergeCell ref="N46:O46"/>
    <mergeCell ref="K4:L4"/>
    <mergeCell ref="N4:O4"/>
    <mergeCell ref="K6:L6"/>
    <mergeCell ref="N6:O6"/>
    <mergeCell ref="K44:L44"/>
    <mergeCell ref="N44:O44"/>
    <mergeCell ref="C47:I47"/>
    <mergeCell ref="C3:I3"/>
    <mergeCell ref="C4:E4"/>
    <mergeCell ref="G4:I4"/>
    <mergeCell ref="C5:E5"/>
    <mergeCell ref="G5:I5"/>
    <mergeCell ref="C44:E44"/>
    <mergeCell ref="G44:I44"/>
    <mergeCell ref="C45:E45"/>
    <mergeCell ref="G45:I45"/>
    <mergeCell ref="C7:I7"/>
  </mergeCells>
  <pageMargins left="0.8" right="0.8" top="0.48" bottom="0.5" header="0.5" footer="0.5"/>
  <pageSetup paperSize="9" scale="75" firstPageNumber="15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40" max="16383" man="1"/>
  </rowBreaks>
  <ignoredErrors>
    <ignoredError sqref="C35:G35 F75 H75:I7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DFC54D-D5A4-43F7-A4CA-5ADE18ED46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A804B0-2A6C-4D9A-A9F4-50F452425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Sheet1</vt:lpstr>
      <vt:lpstr>BS 7-9</vt:lpstr>
      <vt:lpstr>SOCI 10</vt:lpstr>
      <vt:lpstr>SCE 11</vt:lpstr>
      <vt:lpstr>SCE 12</vt:lpstr>
      <vt:lpstr>SCE 13</vt:lpstr>
      <vt:lpstr>SCE 14</vt:lpstr>
      <vt:lpstr>CF 15-16</vt:lpstr>
      <vt:lpstr>'BS 7-9'!Print_Area</vt:lpstr>
      <vt:lpstr>'CF 15-16'!Print_Area</vt:lpstr>
      <vt:lpstr>'SCE 11'!Print_Area</vt:lpstr>
      <vt:lpstr>'SCE 12'!Print_Area</vt:lpstr>
      <vt:lpstr>'SCE 13'!Print_Area</vt:lpstr>
      <vt:lpstr>'SCE 14'!Print_Area</vt:lpstr>
      <vt:lpstr>'SOCI 10'!Print_Area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Prongsatorn, Charitphet</cp:lastModifiedBy>
  <cp:revision/>
  <cp:lastPrinted>2025-02-28T03:27:45Z</cp:lastPrinted>
  <dcterms:created xsi:type="dcterms:W3CDTF">2005-02-20T11:46:17Z</dcterms:created>
  <dcterms:modified xsi:type="dcterms:W3CDTF">2025-02-28T10:29:08Z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7a4074b6-ae10-44c3-9248-82e73b5899b3_Enabled">
    <vt:lpwstr>true</vt:lpwstr>
  </property>
  <property fmtid="{D5CDD505-2E9C-101B-9397-08002B2CF9AE}" pid="5" name="MSIP_Label_7a4074b6-ae10-44c3-9248-82e73b5899b3_SetDate">
    <vt:lpwstr>2024-01-24T08:27:39Z</vt:lpwstr>
  </property>
  <property fmtid="{D5CDD505-2E9C-101B-9397-08002B2CF9AE}" pid="6" name="MSIP_Label_7a4074b6-ae10-44c3-9248-82e73b5899b3_Method">
    <vt:lpwstr>Standard</vt:lpwstr>
  </property>
  <property fmtid="{D5CDD505-2E9C-101B-9397-08002B2CF9AE}" pid="7" name="MSIP_Label_7a4074b6-ae10-44c3-9248-82e73b5899b3_Name">
    <vt:lpwstr>Public</vt:lpwstr>
  </property>
  <property fmtid="{D5CDD505-2E9C-101B-9397-08002B2CF9AE}" pid="8" name="MSIP_Label_7a4074b6-ae10-44c3-9248-82e73b5899b3_SiteId">
    <vt:lpwstr>b93aa31d-e9dc-41ad-9a6a-3e43366a05ef</vt:lpwstr>
  </property>
  <property fmtid="{D5CDD505-2E9C-101B-9397-08002B2CF9AE}" pid="9" name="MSIP_Label_7a4074b6-ae10-44c3-9248-82e73b5899b3_ActionId">
    <vt:lpwstr>bc01bbbf-28b3-4d05-90b1-3086bd0d9aad</vt:lpwstr>
  </property>
  <property fmtid="{D5CDD505-2E9C-101B-9397-08002B2CF9AE}" pid="10" name="MSIP_Label_7a4074b6-ae10-44c3-9248-82e73b5899b3_ContentBits">
    <vt:lpwstr>0</vt:lpwstr>
  </property>
</Properties>
</file>